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звезд5_2 кат" sheetId="1" r:id="rId1"/>
  </sheets>
  <externalReferences>
    <externalReference r:id="rId2"/>
  </externalReferences>
  <definedNames>
    <definedName name="_xlnm.Print_Area" localSheetId="0">'звезд5_2 кат'!$A$1:$G$122</definedName>
  </definedNames>
  <calcPr calcId="125725"/>
</workbook>
</file>

<file path=xl/calcChain.xml><?xml version="1.0" encoding="utf-8"?>
<calcChain xmlns="http://schemas.openxmlformats.org/spreadsheetml/2006/main">
  <c r="E111" i="1"/>
  <c r="E110"/>
  <c r="D69"/>
  <c r="D68"/>
  <c r="D67"/>
  <c r="E42"/>
  <c r="D45" s="1"/>
  <c r="F26"/>
  <c r="E26"/>
  <c r="G25"/>
  <c r="F25"/>
  <c r="E25"/>
  <c r="G24"/>
  <c r="F24"/>
  <c r="E24"/>
  <c r="F23"/>
  <c r="E23"/>
  <c r="D65" l="1"/>
  <c r="D58"/>
</calcChain>
</file>

<file path=xl/sharedStrings.xml><?xml version="1.0" encoding="utf-8"?>
<sst xmlns="http://schemas.openxmlformats.org/spreadsheetml/2006/main" count="196" uniqueCount="137">
  <si>
    <t>О Т Ч Е Т  о  выполнении договора управления</t>
  </si>
  <si>
    <t>ОАО "ДК Нижегородского района"</t>
  </si>
  <si>
    <t>за 2016 год</t>
  </si>
  <si>
    <t>ул.Звездинка дом № 5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</si>
  <si>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</si>
  <si>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</si>
  <si>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</si>
  <si>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</si>
  <si>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</si>
  <si>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</si>
  <si>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</si>
  <si>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</si>
  <si>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</si>
  <si>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01.06.2012г.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</si>
  <si>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</si>
  <si>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</si>
  <si>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</si>
  <si>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</si>
  <si>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</si>
  <si>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</si>
  <si>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</si>
  <si>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</si>
  <si>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</si>
  <si>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</si>
  <si>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</si>
  <si>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</si>
  <si>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</si>
  <si>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</si>
  <si>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</si>
  <si>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</si>
  <si>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</si>
  <si>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</si>
  <si>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</si>
  <si>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</si>
  <si>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</si>
  <si>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</si>
  <si>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</si>
  <si>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</si>
  <si>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</si>
  <si>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</si>
  <si>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</si>
  <si>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</si>
  <si>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</si>
  <si>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</si>
  <si>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19/11-ТТК-СВ от 01.01.2011</t>
  </si>
  <si>
    <t>ЗАО "Компания ТрансТелеКом"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</si>
  <si>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</si>
  <si>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</si>
  <si>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</si>
  <si>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</si>
  <si>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</si>
  <si>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</si>
  <si>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</si>
  <si>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</si>
  <si>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</si>
  <si>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</si>
  <si>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</si>
  <si>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</si>
  <si>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</si>
  <si>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</si>
  <si>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</si>
  <si>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</si>
  <si>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</si>
  <si>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</si>
  <si>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</si>
  <si>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</si>
  <si>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</si>
  <si>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</si>
  <si>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</si>
  <si>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</si>
  <si>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</si>
  <si>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</si>
  <si>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</si>
  <si>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</si>
  <si>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</si>
  <si>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</si>
  <si>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</si>
  <si>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</si>
  <si>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</si>
  <si>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</si>
  <si>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</si>
  <si>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</si>
  <si>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</si>
  <si>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</si>
  <si>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</si>
  <si>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</si>
  <si>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</si>
  <si>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</si>
  <si>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</si>
  <si>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</si>
  <si>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</si>
  <si>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</si>
  <si>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</si>
  <si>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кровли лоджии</t>
  </si>
  <si>
    <t>Февраль 2016 г.</t>
  </si>
  <si>
    <t>ООО"Коммуналстрой-НН"</t>
  </si>
  <si>
    <t>Ремонт системы ГВС</t>
  </si>
  <si>
    <t>Ремонт кабины лифта</t>
  </si>
  <si>
    <t>Март 2016 г.</t>
  </si>
  <si>
    <t>ООО ЛифтТехМонтаж</t>
  </si>
  <si>
    <t>Ремонт системы ХВС</t>
  </si>
  <si>
    <t>Апрель 2016 г.</t>
  </si>
  <si>
    <t>Восстановительный ремонт лифта</t>
  </si>
  <si>
    <t>Май 2016 г.</t>
  </si>
  <si>
    <t>Оконные блоки</t>
  </si>
  <si>
    <t>Июль 2016 г.</t>
  </si>
  <si>
    <t>КомСтройМонтаж</t>
  </si>
  <si>
    <t>Окраска фасада</t>
  </si>
  <si>
    <t>Ремонт фасада</t>
  </si>
  <si>
    <t>Ремонт подъездов</t>
  </si>
  <si>
    <t>Август 2016 г.</t>
  </si>
  <si>
    <t>Замена каната ограничителя скорости</t>
  </si>
  <si>
    <t>Ремонт системы водоотведения</t>
  </si>
  <si>
    <t>Сентябрь 2016 г.</t>
  </si>
  <si>
    <t>Замена задвижек</t>
  </si>
  <si>
    <t>Установка конвектора</t>
  </si>
  <si>
    <t>Прочие работы</t>
  </si>
  <si>
    <t>Ремонт системы канализации</t>
  </si>
  <si>
    <t>Ремонт входных устройств</t>
  </si>
  <si>
    <t>Октябрь 2016 г.</t>
  </si>
  <si>
    <t>ООО "Р-СТРОЙ НН"</t>
  </si>
  <si>
    <t>Установка металлической двери</t>
  </si>
  <si>
    <t>Июнь 2016 г.</t>
  </si>
  <si>
    <t>Установка задвижек перед приборами учета</t>
  </si>
  <si>
    <t>Ноябрь 2016 г.</t>
  </si>
  <si>
    <t>Ремонт стены</t>
  </si>
  <si>
    <t>Декабрь 2016 г.</t>
  </si>
  <si>
    <t>3. КАПИТАЛЬНЫЙ РЕМОНТ</t>
  </si>
  <si>
    <t>Замена оконных блоков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</si>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</sst>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7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5" fillId="0" borderId="22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2" xfId="0" applyFont="1" applyFill="1" applyBorder="1" applyAlignment="1">
      <alignment vertical="top"/>
    </xf>
    <xf numFmtId="0" fontId="15" fillId="0" borderId="21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2" fillId="0" borderId="25" xfId="0" applyFont="1" applyFill="1" applyBorder="1" applyAlignment="1">
      <alignment horizontal="left" vertical="top"/>
    </xf>
    <xf numFmtId="0" fontId="22" fillId="0" borderId="26" xfId="0" applyFont="1" applyFill="1" applyBorder="1" applyAlignment="1">
      <alignment horizontal="left" vertical="top"/>
    </xf>
    <xf numFmtId="0" fontId="22" fillId="0" borderId="27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justify" vertical="top"/>
    </xf>
    <xf numFmtId="0" fontId="15" fillId="0" borderId="33" xfId="0" applyFont="1" applyFill="1" applyBorder="1" applyAlignment="1">
      <alignment horizontal="justify" vertical="top"/>
    </xf>
    <xf numFmtId="0" fontId="15" fillId="0" borderId="34" xfId="0" applyFont="1" applyFill="1" applyBorder="1" applyAlignment="1">
      <alignment horizontal="justify" vertical="top"/>
    </xf>
    <xf numFmtId="0" fontId="15" fillId="0" borderId="33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31" xfId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justify" vertical="center"/>
    </xf>
    <xf numFmtId="0" fontId="15" fillId="0" borderId="38" xfId="0" applyFont="1" applyFill="1" applyBorder="1" applyAlignment="1">
      <alignment horizontal="justify"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31" xfId="0" applyNumberFormat="1" applyFont="1" applyFill="1" applyBorder="1" applyAlignment="1">
      <alignment horizontal="center"/>
    </xf>
    <xf numFmtId="0" fontId="21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vertical="center"/>
    </xf>
    <xf numFmtId="0" fontId="15" fillId="0" borderId="40" xfId="0" applyFont="1" applyFill="1" applyBorder="1" applyAlignment="1">
      <alignment horizontal="justify" vertical="center"/>
    </xf>
    <xf numFmtId="0" fontId="15" fillId="0" borderId="41" xfId="0" applyFont="1" applyFill="1" applyBorder="1" applyAlignment="1">
      <alignment horizontal="justify" vertical="center"/>
    </xf>
    <xf numFmtId="0" fontId="15" fillId="0" borderId="42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top"/>
    </xf>
    <xf numFmtId="0" fontId="15" fillId="0" borderId="4" xfId="0" applyFont="1" applyFill="1" applyBorder="1" applyAlignment="1">
      <alignment vertical="top"/>
    </xf>
    <xf numFmtId="0" fontId="3" fillId="0" borderId="10" xfId="0" applyFont="1" applyFill="1" applyBorder="1" applyAlignment="1">
      <alignment horizontal="justify" vertical="top"/>
    </xf>
    <xf numFmtId="0" fontId="15" fillId="0" borderId="30" xfId="0" applyFont="1" applyFill="1" applyBorder="1" applyAlignment="1">
      <alignment vertical="top"/>
    </xf>
    <xf numFmtId="0" fontId="15" fillId="0" borderId="43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15" fillId="0" borderId="44" xfId="0" applyFont="1" applyFill="1" applyBorder="1" applyAlignment="1">
      <alignment vertical="top"/>
    </xf>
    <xf numFmtId="0" fontId="15" fillId="0" borderId="45" xfId="0" applyFont="1" applyFill="1" applyBorder="1" applyAlignment="1">
      <alignment vertical="top"/>
    </xf>
    <xf numFmtId="0" fontId="3" fillId="0" borderId="46" xfId="0" applyFont="1" applyFill="1" applyBorder="1" applyAlignment="1">
      <alignment horizontal="justify" vertical="top"/>
    </xf>
    <xf numFmtId="164" fontId="3" fillId="0" borderId="46" xfId="1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19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164" fontId="3" fillId="0" borderId="19" xfId="1" applyFont="1" applyFill="1" applyBorder="1" applyAlignment="1">
      <alignment horizontal="left" vertical="top"/>
    </xf>
    <xf numFmtId="164" fontId="3" fillId="0" borderId="48" xfId="1" applyFont="1" applyFill="1" applyBorder="1" applyAlignment="1">
      <alignment horizontal="justify" vertical="top"/>
    </xf>
    <xf numFmtId="0" fontId="3" fillId="0" borderId="22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26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61"/>
  <sheetViews>
    <sheetView tabSelected="1" view="pageBreakPreview" zoomScaleNormal="100" zoomScaleSheetLayoutView="100" workbookViewId="0">
      <selection activeCell="G65" sqref="G65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28515625" style="2" customWidth="1"/>
    <col min="4" max="4" width="13.5703125" style="2" customWidth="1"/>
    <col min="5" max="5" width="22.5703125" style="2" customWidth="1"/>
    <col min="6" max="6" width="16" style="2" bestFit="1" customWidth="1"/>
    <col min="7" max="7" width="19.5703125" style="2" customWidth="1"/>
    <col min="8" max="8" width="9.140625" style="2"/>
    <col min="9" max="9" width="3.28515625" style="3" customWidth="1"/>
    <col min="10" max="10" width="11.5703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1989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11229.77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>
      <c r="O20" s="17"/>
    </row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3218726.51</v>
      </c>
      <c r="C23" s="36">
        <v>3179610.9929016903</v>
      </c>
      <c r="D23" s="36">
        <v>463802.98</v>
      </c>
      <c r="E23" s="37">
        <f>B23-C23</f>
        <v>39115.517098309472</v>
      </c>
      <c r="F23" s="37">
        <f>D23+B23-C23</f>
        <v>502918.49709830945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39" t="s">
        <v>30</v>
      </c>
      <c r="B24" s="40">
        <v>770543.18</v>
      </c>
      <c r="C24" s="40">
        <v>762248.78</v>
      </c>
      <c r="D24" s="40">
        <v>110479.98999999987</v>
      </c>
      <c r="E24" s="40">
        <f t="shared" ref="E24:E26" si="0">B24-C24</f>
        <v>8294.4000000000233</v>
      </c>
      <c r="F24" s="40">
        <f>D24+B24-C24</f>
        <v>118774.3899999999</v>
      </c>
      <c r="G24" s="41">
        <f>C24-D97</f>
        <v>-1710649.5399999998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39" t="s">
        <v>31</v>
      </c>
      <c r="B25" s="40">
        <v>0</v>
      </c>
      <c r="C25" s="40">
        <v>6855.26</v>
      </c>
      <c r="D25" s="40">
        <v>13997.230000000003</v>
      </c>
      <c r="E25" s="40">
        <f t="shared" si="0"/>
        <v>-6855.26</v>
      </c>
      <c r="F25" s="40">
        <f>D25+B25-C25</f>
        <v>7141.970000000003</v>
      </c>
      <c r="G25" s="41">
        <f>C25-D103</f>
        <v>-281929.44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244986.4</v>
      </c>
      <c r="C26" s="43">
        <v>242009.20709831006</v>
      </c>
      <c r="D26" s="43">
        <v>33783.999999999971</v>
      </c>
      <c r="E26" s="43">
        <f t="shared" si="0"/>
        <v>2977.1929016899376</v>
      </c>
      <c r="F26" s="43">
        <f>D26+B26-C26</f>
        <v>36761.192901689908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49.5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5" customFormat="1" ht="24" customHeight="1">
      <c r="A32" s="61" t="s">
        <v>40</v>
      </c>
      <c r="B32" s="61" t="s">
        <v>41</v>
      </c>
      <c r="C32" s="62">
        <v>11859.210000000005</v>
      </c>
      <c r="D32" s="63">
        <v>0</v>
      </c>
      <c r="E32" s="63">
        <v>0</v>
      </c>
      <c r="F32" s="64"/>
      <c r="G32" s="64"/>
      <c r="H32" s="64"/>
      <c r="I32" s="26"/>
      <c r="J32" s="27"/>
      <c r="K32" s="27"/>
      <c r="L32" s="28"/>
      <c r="M32" s="29"/>
      <c r="N32" s="29"/>
      <c r="O32" s="27"/>
      <c r="P32" s="27"/>
    </row>
    <row r="33" spans="1:16" s="69" customFormat="1" ht="12.75">
      <c r="A33" s="61" t="s">
        <v>42</v>
      </c>
      <c r="B33" s="61" t="s">
        <v>43</v>
      </c>
      <c r="C33" s="62">
        <v>5940</v>
      </c>
      <c r="D33" s="62">
        <v>0</v>
      </c>
      <c r="E33" s="62">
        <v>0</v>
      </c>
      <c r="F33" s="66"/>
      <c r="G33" s="66"/>
      <c r="H33" s="66"/>
      <c r="I33" s="67"/>
      <c r="J33" s="28"/>
      <c r="K33" s="28"/>
      <c r="L33" s="28"/>
      <c r="M33" s="68"/>
      <c r="N33" s="68"/>
      <c r="O33" s="28"/>
      <c r="P33" s="28"/>
    </row>
    <row r="34" spans="1:16" s="65" customFormat="1" ht="25.5">
      <c r="A34" s="61" t="s">
        <v>44</v>
      </c>
      <c r="B34" s="61" t="s">
        <v>45</v>
      </c>
      <c r="C34" s="62">
        <v>1306.8</v>
      </c>
      <c r="D34" s="63">
        <v>0</v>
      </c>
      <c r="E34" s="63">
        <v>0</v>
      </c>
      <c r="F34" s="64"/>
      <c r="G34" s="64"/>
      <c r="H34" s="64"/>
      <c r="I34" s="26"/>
      <c r="J34" s="27"/>
      <c r="K34" s="27"/>
      <c r="L34" s="28"/>
      <c r="M34" s="29"/>
      <c r="N34" s="29"/>
      <c r="O34" s="27"/>
      <c r="P34" s="27"/>
    </row>
    <row r="35" spans="1:16" s="65" customFormat="1" ht="13.5" thickBot="1">
      <c r="A35" s="61" t="s">
        <v>46</v>
      </c>
      <c r="B35" s="61" t="s">
        <v>47</v>
      </c>
      <c r="C35" s="62">
        <v>891</v>
      </c>
      <c r="D35" s="63">
        <v>0</v>
      </c>
      <c r="E35" s="63">
        <v>0</v>
      </c>
      <c r="F35" s="64"/>
      <c r="G35" s="64"/>
      <c r="H35" s="64"/>
      <c r="I35" s="26"/>
      <c r="J35" s="27"/>
      <c r="K35" s="27"/>
      <c r="L35" s="28"/>
      <c r="M35" s="29"/>
      <c r="N35" s="29"/>
      <c r="O35" s="27"/>
      <c r="P35" s="27"/>
    </row>
    <row r="36" spans="1:16" s="65" customFormat="1" ht="17.25" thickBot="1">
      <c r="A36" s="70" t="s">
        <v>48</v>
      </c>
      <c r="B36" s="71"/>
      <c r="C36" s="72">
        <v>19997.009999999998</v>
      </c>
      <c r="D36" s="73"/>
      <c r="E36" s="74">
        <v>0</v>
      </c>
      <c r="F36" s="64"/>
      <c r="G36" s="64"/>
      <c r="H36" s="64"/>
      <c r="I36" s="64"/>
      <c r="L36" s="69"/>
      <c r="M36" s="75"/>
      <c r="N36" s="75"/>
    </row>
    <row r="37" spans="1:16" s="65" customFormat="1" ht="12.75">
      <c r="A37" s="76"/>
      <c r="B37" s="77"/>
      <c r="C37" s="77"/>
      <c r="D37" s="77"/>
      <c r="E37" s="78"/>
      <c r="F37" s="64"/>
      <c r="G37" s="64"/>
      <c r="H37" s="64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20.25">
      <c r="A38" s="79" t="s">
        <v>49</v>
      </c>
      <c r="B38" s="79"/>
      <c r="C38" s="79"/>
      <c r="D38" s="79"/>
      <c r="E38" s="79"/>
      <c r="F38" s="79"/>
      <c r="G38" s="79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>
      <c r="A39" s="25"/>
      <c r="B39" s="25"/>
      <c r="C39" s="25"/>
      <c r="D39" s="25"/>
      <c r="E39" s="25"/>
      <c r="F39" s="25"/>
      <c r="G39" s="25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36" customHeight="1">
      <c r="A40" s="80" t="s">
        <v>50</v>
      </c>
      <c r="B40" s="80"/>
      <c r="C40" s="80"/>
      <c r="D40" s="80"/>
      <c r="E40" s="80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25"/>
      <c r="B41" s="25"/>
      <c r="C41" s="25"/>
      <c r="D41" s="25"/>
      <c r="E41" s="25"/>
      <c r="F41" s="25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81" t="s">
        <v>51</v>
      </c>
      <c r="B42" s="81"/>
      <c r="C42" s="81"/>
      <c r="D42" s="81"/>
      <c r="E42" s="82">
        <f>B23+B26</f>
        <v>3463712.9099999997</v>
      </c>
      <c r="F42" s="25"/>
      <c r="G42" s="49"/>
      <c r="H42" s="25"/>
      <c r="I42" s="26"/>
      <c r="J42" s="83"/>
      <c r="K42" s="27"/>
      <c r="L42" s="28"/>
      <c r="M42" s="29"/>
      <c r="N42" s="29"/>
      <c r="O42" s="27"/>
      <c r="P42" s="27"/>
    </row>
    <row r="43" spans="1:16" s="30" customFormat="1" ht="17.25" thickBot="1">
      <c r="A43" s="84"/>
      <c r="B43" s="84"/>
      <c r="C43" s="84"/>
      <c r="D43" s="84"/>
      <c r="E43" s="84"/>
      <c r="F43" s="25"/>
      <c r="G43" s="25"/>
      <c r="H43" s="25"/>
      <c r="I43" s="26"/>
      <c r="J43" s="27"/>
      <c r="K43" s="27"/>
      <c r="L43" s="28"/>
      <c r="M43" s="29"/>
      <c r="N43" s="29"/>
      <c r="O43" s="27"/>
      <c r="P43" s="27"/>
    </row>
    <row r="44" spans="1:16" s="30" customFormat="1" ht="17.25" thickBot="1">
      <c r="A44" s="85" t="s">
        <v>52</v>
      </c>
      <c r="B44" s="86"/>
      <c r="C44" s="87"/>
      <c r="D44" s="88" t="s">
        <v>53</v>
      </c>
      <c r="E44" s="89" t="s">
        <v>54</v>
      </c>
      <c r="F44" s="25"/>
      <c r="G44" s="25"/>
      <c r="H44" s="25"/>
      <c r="L44" s="90"/>
      <c r="M44" s="91"/>
      <c r="N44" s="91"/>
    </row>
    <row r="45" spans="1:16" s="30" customFormat="1" ht="17.25" thickBot="1">
      <c r="A45" s="92" t="s">
        <v>55</v>
      </c>
      <c r="B45" s="93"/>
      <c r="C45" s="94"/>
      <c r="D45" s="95">
        <f>(E42-D67)*'[1]% для расчета 2016'!E7/100</f>
        <v>1590408.3986186308</v>
      </c>
      <c r="E45" s="96"/>
      <c r="F45" s="25"/>
      <c r="G45" s="49"/>
      <c r="H45" s="25"/>
      <c r="L45" s="90"/>
      <c r="M45" s="91"/>
      <c r="N45" s="91"/>
    </row>
    <row r="46" spans="1:16" s="30" customFormat="1" ht="72" customHeight="1">
      <c r="A46" s="97" t="s">
        <v>56</v>
      </c>
      <c r="B46" s="98"/>
      <c r="C46" s="98"/>
      <c r="D46" s="99" t="s">
        <v>57</v>
      </c>
      <c r="E46" s="100"/>
      <c r="F46" s="25"/>
      <c r="G46" s="25"/>
      <c r="H46" s="25"/>
      <c r="L46" s="90"/>
      <c r="M46" s="91"/>
      <c r="N46" s="91"/>
    </row>
    <row r="47" spans="1:16" s="30" customFormat="1" ht="51" customHeight="1">
      <c r="A47" s="101" t="s">
        <v>58</v>
      </c>
      <c r="B47" s="102"/>
      <c r="C47" s="103"/>
      <c r="D47" s="104" t="s">
        <v>57</v>
      </c>
      <c r="E47" s="105"/>
      <c r="F47" s="25"/>
      <c r="G47" s="25"/>
      <c r="H47" s="25"/>
      <c r="L47" s="90"/>
      <c r="M47" s="91"/>
      <c r="N47" s="91"/>
    </row>
    <row r="48" spans="1:16" s="30" customFormat="1" ht="53.25" customHeight="1">
      <c r="A48" s="101" t="s">
        <v>59</v>
      </c>
      <c r="B48" s="102"/>
      <c r="C48" s="103"/>
      <c r="D48" s="104" t="s">
        <v>57</v>
      </c>
      <c r="E48" s="105"/>
      <c r="F48" s="25"/>
      <c r="G48" s="25"/>
      <c r="H48" s="25"/>
      <c r="L48" s="90"/>
      <c r="M48" s="91"/>
      <c r="N48" s="91"/>
    </row>
    <row r="49" spans="1:14" s="30" customFormat="1">
      <c r="A49" s="106" t="s">
        <v>60</v>
      </c>
      <c r="B49" s="107"/>
      <c r="C49" s="107"/>
      <c r="D49" s="104" t="s">
        <v>61</v>
      </c>
      <c r="E49" s="105"/>
      <c r="F49" s="25"/>
      <c r="G49" s="25"/>
      <c r="H49" s="25"/>
      <c r="L49" s="90"/>
      <c r="M49" s="91"/>
      <c r="N49" s="91"/>
    </row>
    <row r="50" spans="1:14" s="30" customFormat="1" ht="57.75" customHeight="1">
      <c r="A50" s="106" t="s">
        <v>62</v>
      </c>
      <c r="B50" s="107"/>
      <c r="C50" s="108"/>
      <c r="D50" s="101" t="s">
        <v>63</v>
      </c>
      <c r="E50" s="109"/>
      <c r="F50" s="25"/>
      <c r="G50" s="25"/>
      <c r="H50" s="25"/>
      <c r="L50" s="90"/>
      <c r="M50" s="91"/>
      <c r="N50" s="91"/>
    </row>
    <row r="51" spans="1:14" s="30" customFormat="1" ht="33.75" customHeight="1">
      <c r="A51" s="106" t="s">
        <v>64</v>
      </c>
      <c r="B51" s="107"/>
      <c r="C51" s="108"/>
      <c r="D51" s="110" t="s">
        <v>65</v>
      </c>
      <c r="E51" s="111"/>
      <c r="F51" s="25"/>
      <c r="G51" s="25"/>
      <c r="H51" s="25"/>
      <c r="L51" s="90"/>
      <c r="M51" s="91"/>
      <c r="N51" s="91"/>
    </row>
    <row r="52" spans="1:14" s="30" customFormat="1" ht="51" customHeight="1">
      <c r="A52" s="106" t="s">
        <v>66</v>
      </c>
      <c r="B52" s="107"/>
      <c r="C52" s="108"/>
      <c r="D52" s="106" t="s">
        <v>67</v>
      </c>
      <c r="E52" s="108"/>
      <c r="F52" s="25"/>
      <c r="G52" s="25"/>
      <c r="H52" s="25"/>
      <c r="L52" s="90"/>
      <c r="M52" s="91"/>
      <c r="N52" s="91"/>
    </row>
    <row r="53" spans="1:14" s="30" customFormat="1" ht="54" customHeight="1">
      <c r="A53" s="112" t="s">
        <v>68</v>
      </c>
      <c r="B53" s="113"/>
      <c r="C53" s="114"/>
      <c r="D53" s="110" t="s">
        <v>57</v>
      </c>
      <c r="E53" s="111"/>
      <c r="F53" s="25"/>
      <c r="G53" s="25"/>
      <c r="H53" s="25"/>
      <c r="L53" s="90"/>
      <c r="M53" s="91"/>
      <c r="N53" s="91"/>
    </row>
    <row r="54" spans="1:14" s="30" customFormat="1" ht="49.5" customHeight="1">
      <c r="A54" s="112" t="s">
        <v>69</v>
      </c>
      <c r="B54" s="113"/>
      <c r="C54" s="114"/>
      <c r="D54" s="110" t="s">
        <v>57</v>
      </c>
      <c r="E54" s="111"/>
      <c r="F54" s="25"/>
      <c r="G54" s="25"/>
      <c r="H54" s="25"/>
      <c r="L54" s="90"/>
      <c r="M54" s="91"/>
      <c r="N54" s="91"/>
    </row>
    <row r="55" spans="1:14" s="30" customFormat="1" ht="31.5" customHeight="1">
      <c r="A55" s="112" t="s">
        <v>70</v>
      </c>
      <c r="B55" s="113"/>
      <c r="C55" s="114"/>
      <c r="D55" s="106" t="s">
        <v>71</v>
      </c>
      <c r="E55" s="108"/>
      <c r="F55" s="25"/>
      <c r="G55" s="25"/>
      <c r="H55" s="25"/>
      <c r="L55" s="90"/>
      <c r="M55" s="91"/>
      <c r="N55" s="91"/>
    </row>
    <row r="56" spans="1:14" s="30" customFormat="1" ht="27.75" customHeight="1">
      <c r="A56" s="102" t="s">
        <v>72</v>
      </c>
      <c r="B56" s="102"/>
      <c r="C56" s="103"/>
      <c r="D56" s="104" t="s">
        <v>57</v>
      </c>
      <c r="E56" s="105"/>
      <c r="F56" s="25"/>
      <c r="G56" s="25"/>
      <c r="H56" s="25"/>
      <c r="L56" s="90"/>
      <c r="M56" s="91"/>
      <c r="N56" s="91"/>
    </row>
    <row r="57" spans="1:14" s="30" customFormat="1">
      <c r="A57" s="110" t="s">
        <v>73</v>
      </c>
      <c r="B57" s="115"/>
      <c r="C57" s="111"/>
      <c r="D57" s="110" t="s">
        <v>74</v>
      </c>
      <c r="E57" s="111"/>
      <c r="F57" s="25"/>
      <c r="G57" s="25"/>
      <c r="H57" s="25"/>
      <c r="L57" s="90"/>
      <c r="M57" s="91"/>
      <c r="N57" s="91"/>
    </row>
    <row r="58" spans="1:14" s="30" customFormat="1">
      <c r="A58" s="106" t="s">
        <v>75</v>
      </c>
      <c r="B58" s="107"/>
      <c r="C58" s="108"/>
      <c r="D58" s="116">
        <f>(E42-D67)*'[1]% для расчета 2016'!E8/100</f>
        <v>1396609.6356249498</v>
      </c>
      <c r="E58" s="117"/>
      <c r="F58" s="25"/>
      <c r="G58" s="25"/>
      <c r="H58" s="25"/>
      <c r="L58" s="90"/>
      <c r="M58" s="91"/>
      <c r="N58" s="91"/>
    </row>
    <row r="59" spans="1:14" s="30" customFormat="1" ht="16.5" customHeight="1">
      <c r="A59" s="118" t="s">
        <v>76</v>
      </c>
      <c r="B59" s="119"/>
      <c r="C59" s="120"/>
      <c r="D59" s="121" t="s">
        <v>77</v>
      </c>
      <c r="E59" s="122"/>
      <c r="F59" s="25"/>
      <c r="G59" s="25"/>
      <c r="H59" s="25"/>
      <c r="L59" s="90"/>
      <c r="M59" s="91"/>
      <c r="N59" s="91"/>
    </row>
    <row r="60" spans="1:14" s="30" customFormat="1" ht="60.75" customHeight="1">
      <c r="A60" s="123"/>
      <c r="B60" s="124"/>
      <c r="C60" s="125"/>
      <c r="D60" s="126"/>
      <c r="E60" s="127"/>
      <c r="F60" s="25"/>
      <c r="G60" s="25"/>
      <c r="H60" s="25"/>
      <c r="L60" s="90"/>
      <c r="M60" s="91"/>
      <c r="N60" s="91"/>
    </row>
    <row r="61" spans="1:14" s="30" customFormat="1" ht="36.75" customHeight="1">
      <c r="A61" s="106" t="s">
        <v>78</v>
      </c>
      <c r="B61" s="107"/>
      <c r="C61" s="108"/>
      <c r="D61" s="106" t="s">
        <v>57</v>
      </c>
      <c r="E61" s="108"/>
      <c r="F61" s="25"/>
      <c r="G61" s="25"/>
      <c r="H61" s="25"/>
      <c r="L61" s="90"/>
      <c r="M61" s="91"/>
      <c r="N61" s="91"/>
    </row>
    <row r="62" spans="1:14" s="30" customFormat="1" ht="36.75" customHeight="1">
      <c r="A62" s="102" t="s">
        <v>79</v>
      </c>
      <c r="B62" s="102"/>
      <c r="C62" s="103"/>
      <c r="D62" s="101" t="s">
        <v>57</v>
      </c>
      <c r="E62" s="109"/>
      <c r="F62" s="25"/>
      <c r="G62" s="25"/>
      <c r="H62" s="25"/>
      <c r="L62" s="90"/>
      <c r="M62" s="91"/>
      <c r="N62" s="91"/>
    </row>
    <row r="63" spans="1:14" s="30" customFormat="1" ht="16.5" customHeight="1">
      <c r="A63" s="110" t="s">
        <v>80</v>
      </c>
      <c r="B63" s="115"/>
      <c r="C63" s="111"/>
      <c r="D63" s="106" t="s">
        <v>57</v>
      </c>
      <c r="E63" s="108"/>
      <c r="F63" s="25"/>
      <c r="G63" s="25"/>
      <c r="H63" s="25"/>
      <c r="L63" s="90"/>
      <c r="M63" s="91"/>
      <c r="N63" s="91"/>
    </row>
    <row r="64" spans="1:14" s="30" customFormat="1" ht="16.5" customHeight="1">
      <c r="A64" s="110" t="s">
        <v>81</v>
      </c>
      <c r="B64" s="115"/>
      <c r="C64" s="111"/>
      <c r="D64" s="106" t="s">
        <v>57</v>
      </c>
      <c r="E64" s="108"/>
      <c r="F64" s="25"/>
      <c r="G64" s="25"/>
      <c r="H64" s="25"/>
      <c r="L64" s="90"/>
      <c r="M64" s="91"/>
      <c r="N64" s="91"/>
    </row>
    <row r="65" spans="1:16" s="30" customFormat="1" ht="22.5" customHeight="1">
      <c r="A65" s="110" t="s">
        <v>82</v>
      </c>
      <c r="B65" s="115"/>
      <c r="C65" s="111"/>
      <c r="D65" s="116">
        <f>(E42-D67)*'[1]% для расчета 2016'!E6/100</f>
        <v>160685.19463641895</v>
      </c>
      <c r="E65" s="117"/>
      <c r="F65" s="25"/>
      <c r="G65" s="25"/>
      <c r="H65" s="25"/>
      <c r="L65" s="90"/>
      <c r="M65" s="91"/>
      <c r="N65" s="91"/>
    </row>
    <row r="66" spans="1:16" s="30" customFormat="1" ht="53.25" customHeight="1">
      <c r="A66" s="106" t="s">
        <v>83</v>
      </c>
      <c r="B66" s="107"/>
      <c r="C66" s="108"/>
      <c r="D66" s="106" t="s">
        <v>84</v>
      </c>
      <c r="E66" s="108"/>
      <c r="F66" s="25"/>
      <c r="G66" s="25"/>
      <c r="H66" s="25"/>
      <c r="L66" s="90"/>
      <c r="M66" s="91"/>
      <c r="N66" s="91"/>
    </row>
    <row r="67" spans="1:16">
      <c r="A67" s="128" t="s">
        <v>85</v>
      </c>
      <c r="B67" s="129"/>
      <c r="C67" s="130"/>
      <c r="D67" s="131">
        <f>D68+D69</f>
        <v>316009.68111999996</v>
      </c>
      <c r="E67" s="132"/>
      <c r="I67" s="2"/>
      <c r="J67" s="2"/>
      <c r="K67" s="2"/>
      <c r="L67" s="133"/>
      <c r="M67" s="134"/>
      <c r="N67" s="134"/>
      <c r="O67" s="2"/>
      <c r="P67" s="2"/>
    </row>
    <row r="68" spans="1:16" s="30" customFormat="1" ht="39.75" customHeight="1">
      <c r="A68" s="106" t="s">
        <v>86</v>
      </c>
      <c r="B68" s="107"/>
      <c r="C68" s="108"/>
      <c r="D68" s="135">
        <f>(C23+C24+C25+C26)*1.8%</f>
        <v>75433.036320000014</v>
      </c>
      <c r="E68" s="136" t="s">
        <v>87</v>
      </c>
      <c r="F68" s="25"/>
      <c r="G68" s="25"/>
      <c r="H68" s="25"/>
      <c r="L68" s="90"/>
      <c r="M68" s="91"/>
      <c r="N68" s="91"/>
    </row>
    <row r="69" spans="1:16" s="30" customFormat="1" ht="83.25" customHeight="1" thickBot="1">
      <c r="A69" s="137" t="s">
        <v>88</v>
      </c>
      <c r="B69" s="138"/>
      <c r="C69" s="139"/>
      <c r="D69" s="135">
        <f>B26*0.982</f>
        <v>240576.64479999998</v>
      </c>
      <c r="E69" s="140" t="s">
        <v>89</v>
      </c>
      <c r="F69" s="25"/>
      <c r="G69" s="25"/>
      <c r="H69" s="25"/>
      <c r="L69" s="90"/>
      <c r="M69" s="91"/>
      <c r="N69" s="91"/>
    </row>
    <row r="70" spans="1:16" s="30" customFormat="1">
      <c r="A70" s="141" t="s">
        <v>90</v>
      </c>
      <c r="B70" s="141"/>
      <c r="C70" s="141"/>
      <c r="D70" s="141"/>
      <c r="E70" s="141"/>
      <c r="F70" s="141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17.25" thickBot="1">
      <c r="A71" s="25"/>
      <c r="B71" s="25"/>
      <c r="C71" s="25"/>
      <c r="D71" s="25"/>
      <c r="E71" s="25"/>
      <c r="F71" s="25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 ht="33.75" thickBot="1">
      <c r="A72" s="142" t="s">
        <v>52</v>
      </c>
      <c r="B72" s="143"/>
      <c r="C72" s="144" t="s">
        <v>91</v>
      </c>
      <c r="D72" s="144" t="s">
        <v>92</v>
      </c>
      <c r="E72" s="143" t="s">
        <v>54</v>
      </c>
      <c r="F72" s="145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 ht="16.5" customHeight="1">
      <c r="A73" s="146" t="s">
        <v>93</v>
      </c>
      <c r="B73" s="147"/>
      <c r="C73" s="148" t="s">
        <v>94</v>
      </c>
      <c r="D73" s="37">
        <v>6834.88</v>
      </c>
      <c r="E73" s="146" t="s">
        <v>95</v>
      </c>
      <c r="F73" s="147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 ht="16.5" customHeight="1">
      <c r="A74" s="149" t="s">
        <v>96</v>
      </c>
      <c r="B74" s="150"/>
      <c r="C74" s="151" t="s">
        <v>94</v>
      </c>
      <c r="D74" s="40">
        <v>1576.63</v>
      </c>
      <c r="E74" s="149" t="s">
        <v>95</v>
      </c>
      <c r="F74" s="150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 ht="16.5" customHeight="1">
      <c r="A75" s="149" t="s">
        <v>97</v>
      </c>
      <c r="B75" s="150"/>
      <c r="C75" s="151" t="s">
        <v>98</v>
      </c>
      <c r="D75" s="40">
        <v>348629.41</v>
      </c>
      <c r="E75" s="149" t="s">
        <v>99</v>
      </c>
      <c r="F75" s="150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16.5" customHeight="1">
      <c r="A76" s="149" t="s">
        <v>100</v>
      </c>
      <c r="B76" s="150"/>
      <c r="C76" s="151" t="s">
        <v>98</v>
      </c>
      <c r="D76" s="40">
        <v>8861.76</v>
      </c>
      <c r="E76" s="149" t="s">
        <v>95</v>
      </c>
      <c r="F76" s="150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6.5" customHeight="1">
      <c r="A77" s="149" t="s">
        <v>97</v>
      </c>
      <c r="B77" s="150"/>
      <c r="C77" s="151" t="s">
        <v>101</v>
      </c>
      <c r="D77" s="40">
        <v>58193.64</v>
      </c>
      <c r="E77" s="149" t="s">
        <v>99</v>
      </c>
      <c r="F77" s="150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16.5" customHeight="1">
      <c r="A78" s="149" t="s">
        <v>102</v>
      </c>
      <c r="B78" s="150"/>
      <c r="C78" s="151" t="s">
        <v>103</v>
      </c>
      <c r="D78" s="40">
        <v>221608.69</v>
      </c>
      <c r="E78" s="149" t="s">
        <v>99</v>
      </c>
      <c r="F78" s="150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 ht="16.5" customHeight="1">
      <c r="A79" s="149" t="s">
        <v>104</v>
      </c>
      <c r="B79" s="150"/>
      <c r="C79" s="151" t="s">
        <v>105</v>
      </c>
      <c r="D79" s="40">
        <v>44415.3</v>
      </c>
      <c r="E79" s="149" t="s">
        <v>106</v>
      </c>
      <c r="F79" s="150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 ht="16.5" customHeight="1">
      <c r="A80" s="149" t="s">
        <v>107</v>
      </c>
      <c r="B80" s="150"/>
      <c r="C80" s="151" t="s">
        <v>105</v>
      </c>
      <c r="D80" s="40">
        <v>1975.7</v>
      </c>
      <c r="E80" s="149" t="s">
        <v>95</v>
      </c>
      <c r="F80" s="150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 ht="16.5" customHeight="1">
      <c r="A81" s="149" t="s">
        <v>108</v>
      </c>
      <c r="B81" s="150"/>
      <c r="C81" s="151" t="s">
        <v>105</v>
      </c>
      <c r="D81" s="40">
        <v>4893.6400000000003</v>
      </c>
      <c r="E81" s="149" t="s">
        <v>95</v>
      </c>
      <c r="F81" s="150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 ht="16.5" customHeight="1">
      <c r="A82" s="149" t="s">
        <v>109</v>
      </c>
      <c r="B82" s="150"/>
      <c r="C82" s="151" t="s">
        <v>110</v>
      </c>
      <c r="D82" s="40">
        <v>695903.76</v>
      </c>
      <c r="E82" s="149" t="s">
        <v>106</v>
      </c>
      <c r="F82" s="150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 ht="16.5" customHeight="1">
      <c r="A83" s="149" t="s">
        <v>111</v>
      </c>
      <c r="B83" s="150"/>
      <c r="C83" s="151" t="s">
        <v>110</v>
      </c>
      <c r="D83" s="40">
        <v>38249.65</v>
      </c>
      <c r="E83" s="149" t="s">
        <v>99</v>
      </c>
      <c r="F83" s="150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 ht="16.5" customHeight="1">
      <c r="A84" s="149" t="s">
        <v>112</v>
      </c>
      <c r="B84" s="150"/>
      <c r="C84" s="151" t="s">
        <v>113</v>
      </c>
      <c r="D84" s="40">
        <v>267902.17</v>
      </c>
      <c r="E84" s="149" t="s">
        <v>95</v>
      </c>
      <c r="F84" s="150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 ht="16.5" customHeight="1">
      <c r="A85" s="149" t="s">
        <v>114</v>
      </c>
      <c r="B85" s="150"/>
      <c r="C85" s="151" t="s">
        <v>110</v>
      </c>
      <c r="D85" s="40">
        <v>16179.45</v>
      </c>
      <c r="E85" s="149" t="s">
        <v>95</v>
      </c>
      <c r="F85" s="150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 ht="16.5" customHeight="1">
      <c r="A86" s="149" t="s">
        <v>115</v>
      </c>
      <c r="B86" s="150"/>
      <c r="C86" s="151" t="s">
        <v>110</v>
      </c>
      <c r="D86" s="40">
        <v>16746.32</v>
      </c>
      <c r="E86" s="149" t="s">
        <v>95</v>
      </c>
      <c r="F86" s="150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 ht="16.5" customHeight="1">
      <c r="A87" s="149" t="s">
        <v>115</v>
      </c>
      <c r="B87" s="150"/>
      <c r="C87" s="151" t="s">
        <v>110</v>
      </c>
      <c r="D87" s="40">
        <v>16746.32</v>
      </c>
      <c r="E87" s="149" t="s">
        <v>95</v>
      </c>
      <c r="F87" s="150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 ht="16.5" customHeight="1">
      <c r="A88" s="149" t="s">
        <v>115</v>
      </c>
      <c r="B88" s="150"/>
      <c r="C88" s="151" t="s">
        <v>110</v>
      </c>
      <c r="D88" s="40">
        <v>16746.32</v>
      </c>
      <c r="E88" s="149" t="s">
        <v>95</v>
      </c>
      <c r="F88" s="150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 ht="16.5" customHeight="1">
      <c r="A89" s="149" t="s">
        <v>116</v>
      </c>
      <c r="B89" s="150"/>
      <c r="C89" s="151" t="s">
        <v>110</v>
      </c>
      <c r="D89" s="40">
        <v>16746.32</v>
      </c>
      <c r="E89" s="149" t="s">
        <v>95</v>
      </c>
      <c r="F89" s="150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 ht="16.5" customHeight="1">
      <c r="A90" s="149" t="s">
        <v>115</v>
      </c>
      <c r="B90" s="150"/>
      <c r="C90" s="151" t="s">
        <v>110</v>
      </c>
      <c r="D90" s="40">
        <v>16746.32</v>
      </c>
      <c r="E90" s="149" t="s">
        <v>95</v>
      </c>
      <c r="F90" s="150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 ht="16.5" customHeight="1">
      <c r="A91" s="149" t="s">
        <v>117</v>
      </c>
      <c r="B91" s="150"/>
      <c r="C91" s="151" t="s">
        <v>113</v>
      </c>
      <c r="D91" s="40">
        <v>6700.56</v>
      </c>
      <c r="E91" s="149" t="s">
        <v>95</v>
      </c>
      <c r="F91" s="150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 ht="16.5" customHeight="1">
      <c r="A92" s="149" t="s">
        <v>118</v>
      </c>
      <c r="B92" s="150"/>
      <c r="C92" s="151" t="s">
        <v>119</v>
      </c>
      <c r="D92" s="40">
        <v>383790.46</v>
      </c>
      <c r="E92" s="149" t="s">
        <v>120</v>
      </c>
      <c r="F92" s="150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 ht="16.5" customHeight="1">
      <c r="A93" s="149" t="s">
        <v>118</v>
      </c>
      <c r="B93" s="150"/>
      <c r="C93" s="151" t="s">
        <v>119</v>
      </c>
      <c r="D93" s="40">
        <v>149106.17000000001</v>
      </c>
      <c r="E93" s="149" t="s">
        <v>95</v>
      </c>
      <c r="F93" s="150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 ht="16.5" customHeight="1">
      <c r="A94" s="149" t="s">
        <v>121</v>
      </c>
      <c r="B94" s="150"/>
      <c r="C94" s="151" t="s">
        <v>122</v>
      </c>
      <c r="D94" s="40">
        <v>18297.55</v>
      </c>
      <c r="E94" s="149" t="s">
        <v>95</v>
      </c>
      <c r="F94" s="150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 ht="16.5" customHeight="1">
      <c r="A95" s="149" t="s">
        <v>123</v>
      </c>
      <c r="B95" s="150"/>
      <c r="C95" s="151" t="s">
        <v>124</v>
      </c>
      <c r="D95" s="40">
        <v>114779.77</v>
      </c>
      <c r="E95" s="149" t="s">
        <v>95</v>
      </c>
      <c r="F95" s="150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 ht="17.25" customHeight="1" thickBot="1">
      <c r="A96" s="152" t="s">
        <v>125</v>
      </c>
      <c r="B96" s="153"/>
      <c r="C96" s="154" t="s">
        <v>126</v>
      </c>
      <c r="D96" s="155">
        <v>1267.53</v>
      </c>
      <c r="E96" s="152" t="s">
        <v>95</v>
      </c>
      <c r="F96" s="153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56" customFormat="1" ht="17.25" thickBot="1">
      <c r="A97" s="156" t="s">
        <v>48</v>
      </c>
      <c r="B97" s="157"/>
      <c r="C97" s="158"/>
      <c r="D97" s="159">
        <v>2472898.3199999998</v>
      </c>
      <c r="E97" s="160"/>
      <c r="F97" s="161"/>
      <c r="G97" s="51"/>
      <c r="H97" s="51"/>
      <c r="I97" s="52"/>
      <c r="J97" s="53"/>
      <c r="K97" s="53"/>
      <c r="L97" s="54"/>
      <c r="M97" s="55"/>
      <c r="N97" s="55"/>
      <c r="O97" s="53"/>
      <c r="P97" s="53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141" t="s">
        <v>127</v>
      </c>
      <c r="B99" s="141"/>
      <c r="C99" s="141"/>
      <c r="D99" s="141"/>
      <c r="E99" s="141"/>
      <c r="F99" s="141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 ht="17.25" thickBo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 ht="33.75" thickBot="1">
      <c r="A101" s="142" t="s">
        <v>52</v>
      </c>
      <c r="B101" s="143"/>
      <c r="C101" s="144" t="s">
        <v>91</v>
      </c>
      <c r="D101" s="162" t="s">
        <v>92</v>
      </c>
      <c r="E101" s="163" t="s">
        <v>54</v>
      </c>
      <c r="F101" s="164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 ht="17.25" thickBot="1">
      <c r="A102" s="156" t="s">
        <v>128</v>
      </c>
      <c r="B102" s="157"/>
      <c r="C102" s="165" t="s">
        <v>105</v>
      </c>
      <c r="D102" s="166">
        <v>288784.7</v>
      </c>
      <c r="E102" s="167" t="s">
        <v>106</v>
      </c>
      <c r="F102" s="168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56" customFormat="1" ht="17.25" thickBot="1">
      <c r="A103" s="156" t="s">
        <v>48</v>
      </c>
      <c r="B103" s="157"/>
      <c r="C103" s="158"/>
      <c r="D103" s="159">
        <v>288784.7</v>
      </c>
      <c r="E103" s="160"/>
      <c r="F103" s="161"/>
      <c r="G103" s="51"/>
      <c r="H103" s="51"/>
      <c r="I103" s="52"/>
      <c r="J103" s="53"/>
      <c r="K103" s="53"/>
      <c r="L103" s="54"/>
      <c r="M103" s="55"/>
      <c r="N103" s="55"/>
      <c r="O103" s="53"/>
      <c r="P103" s="53"/>
    </row>
    <row r="104" spans="1:16" s="30" customFormat="1">
      <c r="A104" s="25"/>
      <c r="B104" s="169"/>
      <c r="C104" s="169"/>
      <c r="D104" s="170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171"/>
      <c r="C105" s="171"/>
      <c r="D105" s="170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170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141" t="s">
        <v>129</v>
      </c>
      <c r="B107" s="141"/>
      <c r="C107" s="141"/>
      <c r="D107" s="141"/>
      <c r="E107" s="141"/>
      <c r="F107" s="141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 t="s">
        <v>92</v>
      </c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50" t="s">
        <v>130</v>
      </c>
      <c r="B109" s="50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50" t="s">
        <v>131</v>
      </c>
      <c r="B110" s="50"/>
      <c r="C110" s="25"/>
      <c r="D110" s="25"/>
      <c r="E110" s="49">
        <f>D69</f>
        <v>240576.64479999998</v>
      </c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172" t="s">
        <v>132</v>
      </c>
      <c r="B111" s="172"/>
      <c r="C111" s="25"/>
      <c r="D111" s="25"/>
      <c r="E111" s="49">
        <f>C36*0.1</f>
        <v>1999.701</v>
      </c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50" t="s">
        <v>133</v>
      </c>
      <c r="B115" s="50"/>
      <c r="C115" s="50"/>
      <c r="E115" s="25"/>
      <c r="F115" s="25" t="s">
        <v>134</v>
      </c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 t="s">
        <v>135</v>
      </c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 t="s">
        <v>136</v>
      </c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A167" s="25"/>
      <c r="B167" s="25"/>
      <c r="C167" s="25"/>
      <c r="D167" s="25"/>
      <c r="E167" s="25"/>
      <c r="F167" s="25"/>
      <c r="G167" s="25"/>
      <c r="H167" s="25"/>
      <c r="I167" s="26"/>
      <c r="J167" s="27"/>
      <c r="K167" s="27"/>
      <c r="L167" s="28"/>
      <c r="M167" s="29"/>
      <c r="N167" s="29"/>
      <c r="O167" s="27"/>
      <c r="P167" s="27"/>
    </row>
    <row r="168" spans="1:16" s="30" customFormat="1">
      <c r="A168" s="25"/>
      <c r="B168" s="25"/>
      <c r="C168" s="25"/>
      <c r="D168" s="25"/>
      <c r="E168" s="25"/>
      <c r="F168" s="25"/>
      <c r="G168" s="25"/>
      <c r="H168" s="25"/>
      <c r="I168" s="26"/>
      <c r="J168" s="27"/>
      <c r="K168" s="27"/>
      <c r="L168" s="28"/>
      <c r="M168" s="29"/>
      <c r="N168" s="29"/>
      <c r="O168" s="27"/>
      <c r="P168" s="27"/>
    </row>
    <row r="169" spans="1:16" s="30" customFormat="1">
      <c r="A169" s="25"/>
      <c r="B169" s="25"/>
      <c r="C169" s="25"/>
      <c r="D169" s="25"/>
      <c r="E169" s="25"/>
      <c r="F169" s="25"/>
      <c r="G169" s="25"/>
      <c r="H169" s="25"/>
      <c r="I169" s="26"/>
      <c r="J169" s="27"/>
      <c r="K169" s="27"/>
      <c r="L169" s="28"/>
      <c r="M169" s="29"/>
      <c r="N169" s="29"/>
      <c r="O169" s="27"/>
      <c r="P169" s="27"/>
    </row>
    <row r="170" spans="1:16" s="30" customFormat="1">
      <c r="A170" s="25"/>
      <c r="B170" s="25"/>
      <c r="C170" s="25"/>
      <c r="D170" s="25"/>
      <c r="E170" s="25"/>
      <c r="F170" s="25"/>
      <c r="G170" s="25"/>
      <c r="H170" s="25"/>
      <c r="I170" s="26"/>
      <c r="J170" s="27"/>
      <c r="K170" s="27"/>
      <c r="L170" s="28"/>
      <c r="M170" s="29"/>
      <c r="N170" s="29"/>
      <c r="O170" s="27"/>
      <c r="P170" s="27"/>
    </row>
    <row r="171" spans="1:16" s="30" customFormat="1">
      <c r="A171" s="25"/>
      <c r="B171" s="25"/>
      <c r="C171" s="25"/>
      <c r="D171" s="25"/>
      <c r="E171" s="25"/>
      <c r="F171" s="25"/>
      <c r="G171" s="25"/>
      <c r="H171" s="25"/>
      <c r="I171" s="26"/>
      <c r="J171" s="27"/>
      <c r="K171" s="27"/>
      <c r="L171" s="28"/>
      <c r="M171" s="29"/>
      <c r="N171" s="29"/>
      <c r="O171" s="27"/>
      <c r="P171" s="27"/>
    </row>
    <row r="172" spans="1:16" s="30" customFormat="1">
      <c r="A172" s="25"/>
      <c r="B172" s="25"/>
      <c r="C172" s="25"/>
      <c r="D172" s="25"/>
      <c r="E172" s="25"/>
      <c r="F172" s="25"/>
      <c r="G172" s="25"/>
      <c r="H172" s="25"/>
      <c r="I172" s="26"/>
      <c r="J172" s="27"/>
      <c r="K172" s="27"/>
      <c r="L172" s="28"/>
      <c r="M172" s="29"/>
      <c r="N172" s="29"/>
      <c r="O172" s="27"/>
      <c r="P172" s="27"/>
    </row>
    <row r="173" spans="1:16" s="30" customFormat="1">
      <c r="A173" s="25"/>
      <c r="B173" s="25"/>
      <c r="C173" s="25"/>
      <c r="D173" s="25"/>
      <c r="E173" s="25"/>
      <c r="F173" s="25"/>
      <c r="G173" s="25"/>
      <c r="H173" s="25"/>
      <c r="I173" s="26"/>
      <c r="J173" s="27"/>
      <c r="K173" s="27"/>
      <c r="L173" s="28"/>
      <c r="M173" s="29"/>
      <c r="N173" s="29"/>
      <c r="O173" s="27"/>
      <c r="P173" s="27"/>
    </row>
    <row r="174" spans="1:16" s="30" customFormat="1">
      <c r="A174" s="25"/>
      <c r="B174" s="25"/>
      <c r="C174" s="25"/>
      <c r="D174" s="25"/>
      <c r="E174" s="25"/>
      <c r="F174" s="25"/>
      <c r="G174" s="25"/>
      <c r="H174" s="25"/>
      <c r="I174" s="26"/>
      <c r="J174" s="27"/>
      <c r="K174" s="27"/>
      <c r="L174" s="28"/>
      <c r="M174" s="29"/>
      <c r="N174" s="29"/>
      <c r="O174" s="27"/>
      <c r="P174" s="27"/>
    </row>
    <row r="175" spans="1:16" s="30" customFormat="1">
      <c r="A175" s="25"/>
      <c r="B175" s="25"/>
      <c r="C175" s="25"/>
      <c r="D175" s="25"/>
      <c r="E175" s="25"/>
      <c r="F175" s="25"/>
      <c r="G175" s="25"/>
      <c r="H175" s="25"/>
      <c r="I175" s="26"/>
      <c r="J175" s="27"/>
      <c r="K175" s="27"/>
      <c r="L175" s="28"/>
      <c r="M175" s="29"/>
      <c r="N175" s="29"/>
      <c r="O175" s="27"/>
      <c r="P175" s="27"/>
    </row>
    <row r="176" spans="1:16" s="30" customFormat="1">
      <c r="A176" s="25"/>
      <c r="B176" s="25"/>
      <c r="C176" s="25"/>
      <c r="D176" s="25"/>
      <c r="E176" s="25"/>
      <c r="F176" s="25"/>
      <c r="G176" s="25"/>
      <c r="H176" s="25"/>
      <c r="I176" s="26"/>
      <c r="J176" s="27"/>
      <c r="K176" s="27"/>
      <c r="L176" s="28"/>
      <c r="M176" s="29"/>
      <c r="N176" s="29"/>
      <c r="O176" s="27"/>
      <c r="P176" s="27"/>
    </row>
    <row r="177" spans="1:16" s="30" customFormat="1">
      <c r="A177" s="25"/>
      <c r="B177" s="25"/>
      <c r="C177" s="25"/>
      <c r="D177" s="25"/>
      <c r="E177" s="25"/>
      <c r="F177" s="25"/>
      <c r="G177" s="25"/>
      <c r="H177" s="25"/>
      <c r="I177" s="26"/>
      <c r="J177" s="27"/>
      <c r="K177" s="27"/>
      <c r="L177" s="28"/>
      <c r="M177" s="29"/>
      <c r="N177" s="29"/>
      <c r="O177" s="27"/>
      <c r="P177" s="27"/>
    </row>
    <row r="178" spans="1:16" s="30" customFormat="1">
      <c r="A178" s="25"/>
      <c r="B178" s="25"/>
      <c r="C178" s="25"/>
      <c r="D178" s="25"/>
      <c r="E178" s="25"/>
      <c r="F178" s="25"/>
      <c r="G178" s="25"/>
      <c r="H178" s="25"/>
      <c r="I178" s="26"/>
      <c r="J178" s="27"/>
      <c r="K178" s="27"/>
      <c r="L178" s="28"/>
      <c r="M178" s="29"/>
      <c r="N178" s="29"/>
      <c r="O178" s="27"/>
      <c r="P178" s="27"/>
    </row>
    <row r="179" spans="1:16" s="30" customFormat="1">
      <c r="A179" s="25"/>
      <c r="B179" s="25"/>
      <c r="C179" s="25"/>
      <c r="D179" s="25"/>
      <c r="E179" s="25"/>
      <c r="F179" s="25"/>
      <c r="G179" s="25"/>
      <c r="H179" s="25"/>
      <c r="I179" s="26"/>
      <c r="J179" s="27"/>
      <c r="K179" s="27"/>
      <c r="L179" s="28"/>
      <c r="M179" s="29"/>
      <c r="N179" s="29"/>
      <c r="O179" s="27"/>
      <c r="P179" s="27"/>
    </row>
    <row r="180" spans="1:16" s="30" customFormat="1">
      <c r="A180" s="25"/>
      <c r="B180" s="25"/>
      <c r="C180" s="25"/>
      <c r="D180" s="25"/>
      <c r="E180" s="25"/>
      <c r="F180" s="25"/>
      <c r="G180" s="25"/>
      <c r="H180" s="25"/>
      <c r="I180" s="26"/>
      <c r="J180" s="27"/>
      <c r="K180" s="27"/>
      <c r="L180" s="28"/>
      <c r="M180" s="29"/>
      <c r="N180" s="29"/>
      <c r="O180" s="27"/>
      <c r="P180" s="27"/>
    </row>
    <row r="181" spans="1:16" s="30" customFormat="1">
      <c r="A181" s="25"/>
      <c r="B181" s="25"/>
      <c r="C181" s="25"/>
      <c r="D181" s="25"/>
      <c r="E181" s="25"/>
      <c r="F181" s="25"/>
      <c r="G181" s="25"/>
      <c r="H181" s="25"/>
      <c r="I181" s="26"/>
      <c r="J181" s="27"/>
      <c r="K181" s="27"/>
      <c r="L181" s="28"/>
      <c r="M181" s="29"/>
      <c r="N181" s="29"/>
      <c r="O181" s="27"/>
      <c r="P181" s="27"/>
    </row>
    <row r="182" spans="1:16" s="30" customFormat="1">
      <c r="A182" s="25"/>
      <c r="B182" s="25"/>
      <c r="C182" s="25"/>
      <c r="D182" s="25"/>
      <c r="E182" s="25"/>
      <c r="F182" s="25"/>
      <c r="G182" s="25"/>
      <c r="H182" s="25"/>
      <c r="I182" s="26"/>
      <c r="J182" s="27"/>
      <c r="K182" s="27"/>
      <c r="L182" s="28"/>
      <c r="M182" s="29"/>
      <c r="N182" s="29"/>
      <c r="O182" s="27"/>
      <c r="P182" s="27"/>
    </row>
    <row r="183" spans="1:16" s="30" customFormat="1">
      <c r="A183" s="25"/>
      <c r="B183" s="25"/>
      <c r="C183" s="25"/>
      <c r="D183" s="25"/>
      <c r="E183" s="25"/>
      <c r="F183" s="25"/>
      <c r="G183" s="25"/>
      <c r="H183" s="25"/>
      <c r="I183" s="26"/>
      <c r="J183" s="27"/>
      <c r="K183" s="27"/>
      <c r="L183" s="28"/>
      <c r="M183" s="29"/>
      <c r="N183" s="29"/>
      <c r="O183" s="27"/>
      <c r="P183" s="27"/>
    </row>
    <row r="184" spans="1:16" s="30" customFormat="1">
      <c r="A184" s="25"/>
      <c r="B184" s="25"/>
      <c r="C184" s="25"/>
      <c r="D184" s="25"/>
      <c r="E184" s="25"/>
      <c r="F184" s="25"/>
      <c r="G184" s="25"/>
      <c r="H184" s="25"/>
      <c r="I184" s="26"/>
      <c r="J184" s="27"/>
      <c r="K184" s="27"/>
      <c r="L184" s="28"/>
      <c r="M184" s="29"/>
      <c r="N184" s="29"/>
      <c r="O184" s="27"/>
      <c r="P184" s="27"/>
    </row>
    <row r="185" spans="1:16" s="30" customFormat="1">
      <c r="A185" s="25"/>
      <c r="B185" s="25"/>
      <c r="C185" s="25"/>
      <c r="D185" s="25"/>
      <c r="E185" s="25"/>
      <c r="F185" s="25"/>
      <c r="G185" s="25"/>
      <c r="H185" s="25"/>
      <c r="I185" s="26"/>
      <c r="J185" s="27"/>
      <c r="K185" s="27"/>
      <c r="L185" s="28"/>
      <c r="M185" s="29"/>
      <c r="N185" s="29"/>
      <c r="O185" s="27"/>
      <c r="P185" s="27"/>
    </row>
    <row r="186" spans="1:16" s="30" customFormat="1">
      <c r="A186" s="25"/>
      <c r="B186" s="25"/>
      <c r="C186" s="25"/>
      <c r="D186" s="25"/>
      <c r="E186" s="25"/>
      <c r="F186" s="25"/>
      <c r="G186" s="25"/>
      <c r="H186" s="25"/>
      <c r="I186" s="26"/>
      <c r="J186" s="27"/>
      <c r="K186" s="27"/>
      <c r="L186" s="28"/>
      <c r="M186" s="29"/>
      <c r="N186" s="29"/>
      <c r="O186" s="27"/>
      <c r="P186" s="27"/>
    </row>
    <row r="187" spans="1:16" s="30" customFormat="1">
      <c r="A187" s="25"/>
      <c r="B187" s="25"/>
      <c r="C187" s="25"/>
      <c r="D187" s="25"/>
      <c r="E187" s="25"/>
      <c r="F187" s="25"/>
      <c r="G187" s="25"/>
      <c r="H187" s="25"/>
      <c r="I187" s="26"/>
      <c r="J187" s="27"/>
      <c r="K187" s="27"/>
      <c r="L187" s="28"/>
      <c r="M187" s="29"/>
      <c r="N187" s="29"/>
      <c r="O187" s="27"/>
      <c r="P187" s="27"/>
    </row>
    <row r="188" spans="1:16" s="30" customFormat="1">
      <c r="A188" s="25"/>
      <c r="B188" s="25"/>
      <c r="C188" s="25"/>
      <c r="D188" s="25"/>
      <c r="E188" s="25"/>
      <c r="F188" s="25"/>
      <c r="G188" s="25"/>
      <c r="H188" s="25"/>
      <c r="I188" s="26"/>
      <c r="J188" s="27"/>
      <c r="K188" s="27"/>
      <c r="L188" s="28"/>
      <c r="M188" s="29"/>
      <c r="N188" s="29"/>
      <c r="O188" s="27"/>
      <c r="P188" s="27"/>
    </row>
    <row r="189" spans="1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1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1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1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  <row r="440" spans="9:16" s="30" customFormat="1">
      <c r="I440" s="27"/>
      <c r="J440" s="27"/>
      <c r="K440" s="27"/>
      <c r="L440" s="28"/>
      <c r="M440" s="29"/>
      <c r="N440" s="29"/>
      <c r="O440" s="27"/>
      <c r="P440" s="27"/>
    </row>
    <row r="441" spans="9:16" s="30" customFormat="1">
      <c r="I441" s="27"/>
      <c r="J441" s="27"/>
      <c r="K441" s="27"/>
      <c r="L441" s="28"/>
      <c r="M441" s="29"/>
      <c r="N441" s="29"/>
      <c r="O441" s="27"/>
      <c r="P441" s="27"/>
    </row>
    <row r="442" spans="9:16" s="30" customFormat="1">
      <c r="I442" s="27"/>
      <c r="J442" s="27"/>
      <c r="K442" s="27"/>
      <c r="L442" s="28"/>
      <c r="M442" s="29"/>
      <c r="N442" s="29"/>
      <c r="O442" s="27"/>
      <c r="P442" s="27"/>
    </row>
    <row r="443" spans="9:16" s="30" customFormat="1">
      <c r="I443" s="27"/>
      <c r="J443" s="27"/>
      <c r="K443" s="27"/>
      <c r="L443" s="28"/>
      <c r="M443" s="29"/>
      <c r="N443" s="29"/>
      <c r="O443" s="27"/>
      <c r="P443" s="27"/>
    </row>
    <row r="444" spans="9:16" s="30" customFormat="1">
      <c r="I444" s="27"/>
      <c r="J444" s="27"/>
      <c r="K444" s="27"/>
      <c r="L444" s="28"/>
      <c r="M444" s="29"/>
      <c r="N444" s="29"/>
      <c r="O444" s="27"/>
      <c r="P444" s="27"/>
    </row>
    <row r="445" spans="9:16" s="30" customFormat="1">
      <c r="I445" s="27"/>
      <c r="J445" s="27"/>
      <c r="K445" s="27"/>
      <c r="L445" s="28"/>
      <c r="M445" s="29"/>
      <c r="N445" s="29"/>
      <c r="O445" s="27"/>
      <c r="P445" s="27"/>
    </row>
    <row r="446" spans="9:16" s="30" customFormat="1">
      <c r="I446" s="27"/>
      <c r="J446" s="27"/>
      <c r="K446" s="27"/>
      <c r="L446" s="28"/>
      <c r="M446" s="29"/>
      <c r="N446" s="29"/>
      <c r="O446" s="27"/>
      <c r="P446" s="27"/>
    </row>
    <row r="447" spans="9:16" s="30" customFormat="1">
      <c r="I447" s="27"/>
      <c r="J447" s="27"/>
      <c r="K447" s="27"/>
      <c r="L447" s="28"/>
      <c r="M447" s="29"/>
      <c r="N447" s="29"/>
      <c r="O447" s="27"/>
      <c r="P447" s="27"/>
    </row>
    <row r="448" spans="9:16" s="30" customFormat="1">
      <c r="I448" s="27"/>
      <c r="J448" s="27"/>
      <c r="K448" s="27"/>
      <c r="L448" s="28"/>
      <c r="M448" s="29"/>
      <c r="N448" s="29"/>
      <c r="O448" s="27"/>
      <c r="P448" s="27"/>
    </row>
    <row r="449" spans="9:16" s="30" customFormat="1">
      <c r="I449" s="27"/>
      <c r="J449" s="27"/>
      <c r="K449" s="27"/>
      <c r="L449" s="28"/>
      <c r="M449" s="29"/>
      <c r="N449" s="29"/>
      <c r="O449" s="27"/>
      <c r="P449" s="27"/>
    </row>
    <row r="450" spans="9:16" s="30" customFormat="1">
      <c r="I450" s="27"/>
      <c r="J450" s="27"/>
      <c r="K450" s="27"/>
      <c r="L450" s="28"/>
      <c r="M450" s="29"/>
      <c r="N450" s="29"/>
      <c r="O450" s="27"/>
      <c r="P450" s="27"/>
    </row>
    <row r="451" spans="9:16" s="30" customFormat="1">
      <c r="I451" s="27"/>
      <c r="J451" s="27"/>
      <c r="K451" s="27"/>
      <c r="L451" s="28"/>
      <c r="M451" s="29"/>
      <c r="N451" s="29"/>
      <c r="O451" s="27"/>
      <c r="P451" s="27"/>
    </row>
    <row r="452" spans="9:16" s="30" customFormat="1">
      <c r="I452" s="27"/>
      <c r="J452" s="27"/>
      <c r="K452" s="27"/>
      <c r="L452" s="28"/>
      <c r="M452" s="29"/>
      <c r="N452" s="29"/>
      <c r="O452" s="27"/>
      <c r="P452" s="27"/>
    </row>
    <row r="453" spans="9:16" s="30" customFormat="1">
      <c r="I453" s="27"/>
      <c r="J453" s="27"/>
      <c r="K453" s="27"/>
      <c r="L453" s="28"/>
      <c r="M453" s="29"/>
      <c r="N453" s="29"/>
      <c r="O453" s="27"/>
      <c r="P453" s="27"/>
    </row>
    <row r="454" spans="9:16" s="30" customFormat="1">
      <c r="I454" s="27"/>
      <c r="J454" s="27"/>
      <c r="K454" s="27"/>
      <c r="L454" s="28"/>
      <c r="M454" s="29"/>
      <c r="N454" s="29"/>
      <c r="O454" s="27"/>
      <c r="P454" s="27"/>
    </row>
    <row r="455" spans="9:16" s="30" customFormat="1">
      <c r="I455" s="27"/>
      <c r="J455" s="27"/>
      <c r="K455" s="27"/>
      <c r="L455" s="28"/>
      <c r="M455" s="29"/>
      <c r="N455" s="29"/>
      <c r="O455" s="27"/>
      <c r="P455" s="27"/>
    </row>
    <row r="456" spans="9:16" s="30" customFormat="1">
      <c r="I456" s="27"/>
      <c r="J456" s="27"/>
      <c r="K456" s="27"/>
      <c r="L456" s="28"/>
      <c r="M456" s="29"/>
      <c r="N456" s="29"/>
      <c r="O456" s="27"/>
      <c r="P456" s="27"/>
    </row>
    <row r="457" spans="9:16" s="30" customFormat="1">
      <c r="I457" s="27"/>
      <c r="J457" s="27"/>
      <c r="K457" s="27"/>
      <c r="L457" s="28"/>
      <c r="M457" s="29"/>
      <c r="N457" s="29"/>
      <c r="O457" s="27"/>
      <c r="P457" s="27"/>
    </row>
    <row r="458" spans="9:16" s="30" customFormat="1">
      <c r="I458" s="27"/>
      <c r="J458" s="27"/>
      <c r="K458" s="27"/>
      <c r="L458" s="28"/>
      <c r="M458" s="29"/>
      <c r="N458" s="29"/>
      <c r="O458" s="27"/>
      <c r="P458" s="27"/>
    </row>
    <row r="459" spans="9:16" s="30" customFormat="1">
      <c r="I459" s="27"/>
      <c r="J459" s="27"/>
      <c r="K459" s="27"/>
      <c r="L459" s="28"/>
      <c r="M459" s="29"/>
      <c r="N459" s="29"/>
      <c r="O459" s="27"/>
      <c r="P459" s="27"/>
    </row>
    <row r="460" spans="9:16" s="30" customFormat="1">
      <c r="I460" s="27"/>
      <c r="J460" s="27"/>
      <c r="K460" s="27"/>
      <c r="L460" s="28"/>
      <c r="M460" s="29"/>
      <c r="N460" s="29"/>
      <c r="O460" s="27"/>
      <c r="P460" s="27"/>
    </row>
    <row r="461" spans="9:16" s="30" customFormat="1">
      <c r="I461" s="27"/>
      <c r="J461" s="27"/>
      <c r="K461" s="27"/>
      <c r="L461" s="28"/>
      <c r="M461" s="29"/>
      <c r="N461" s="29"/>
      <c r="O461" s="27"/>
      <c r="P461" s="27"/>
    </row>
  </sheetData>
  <mergeCells count="8264">
    <mergeCell ref="B104:C104"/>
    <mergeCell ref="B105:C105"/>
    <mergeCell ref="A107:F107"/>
    <mergeCell ref="A109:B109"/>
    <mergeCell ref="A110:B110"/>
    <mergeCell ref="A115:C115"/>
    <mergeCell ref="A99:F99"/>
    <mergeCell ref="A101:B101"/>
    <mergeCell ref="E101:F101"/>
    <mergeCell ref="A102:B102"/>
    <mergeCell ref="A103:B103"/>
    <mergeCell ref="E103:F103"/>
    <mergeCell ref="A68:C68"/>
    <mergeCell ref="A69:C69"/>
    <mergeCell ref="A70:F70"/>
    <mergeCell ref="A72:B72"/>
    <mergeCell ref="E72:F72"/>
    <mergeCell ref="A97:B97"/>
    <mergeCell ref="E97:F97"/>
    <mergeCell ref="A65:C65"/>
    <mergeCell ref="D65:E65"/>
    <mergeCell ref="A66:C66"/>
    <mergeCell ref="D66:E66"/>
    <mergeCell ref="A67:C67"/>
    <mergeCell ref="D67:E67"/>
    <mergeCell ref="A62:C62"/>
    <mergeCell ref="D62:E62"/>
    <mergeCell ref="A63:C63"/>
    <mergeCell ref="D63:E63"/>
    <mergeCell ref="A64:C64"/>
    <mergeCell ref="D64:E64"/>
    <mergeCell ref="A58:C58"/>
    <mergeCell ref="D58:E58"/>
    <mergeCell ref="A59:C60"/>
    <mergeCell ref="D59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9:G29"/>
    <mergeCell ref="A38:G38"/>
    <mergeCell ref="A40:E40"/>
    <mergeCell ref="A44:C44"/>
    <mergeCell ref="A45:C45"/>
    <mergeCell ref="D45:E45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7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звезд5_2 кат</vt:lpstr>
      <vt:lpstr>'звезд5_2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2017-03-27T07:36:26Z</dcterms:created>
  <dcterms:modified xsi:type="dcterms:W3CDTF">2017-03-27T07:36:44Z</dcterms:modified>
</cp:coreProperties>
</file>