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Ошар 58 2а кат" sheetId="1" r:id="rId1"/>
  </sheets>
  <externalReferences>
    <externalReference r:id="rId2"/>
  </externalReferences>
  <definedNames>
    <definedName name="_xlnm.Print_Area" localSheetId="0">'Ошар 58 2а кат'!$A$1:$G$96</definedName>
  </definedNames>
  <calcPr calcId="125725"/>
</workbook>
</file>

<file path=xl/calcChain.xml><?xml version="1.0" encoding="utf-8"?>
<calcChain xmlns="http://schemas.openxmlformats.org/spreadsheetml/2006/main">
  <c r="E87" i="1"/>
  <c r="E86"/>
  <c r="D66"/>
  <c r="D65"/>
  <c r="D64"/>
  <c r="E40"/>
  <c r="D43" s="1"/>
  <c r="F26"/>
  <c r="E26"/>
  <c r="G25"/>
  <c r="F25"/>
  <c r="E25"/>
  <c r="G24"/>
  <c r="F24"/>
  <c r="E24"/>
  <c r="F23"/>
  <c r="E23"/>
  <c r="D62" l="1"/>
  <c r="D56"/>
</calcChain>
</file>

<file path=xl/sharedStrings.xml><?xml version="1.0" encoding="utf-8"?>
<sst xmlns="http://schemas.openxmlformats.org/spreadsheetml/2006/main" count="133" uniqueCount="108">
  <si>
    <t>О Т Ч Е Т  о  выполнении договора управления</t>
  </si>
  <si>
    <t>ОАО "ДК Нижегородского района"</t>
  </si>
  <si>
    <t>за 2016 год</t>
  </si>
  <si>
    <t>ул.Ошарская д.58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</si>
  <si>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</si>
  <si>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</si>
  <si>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</si>
  <si>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</si>
  <si>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</si>
  <si>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</si>
  <si>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лифтами, без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</si>
  <si>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</si>
  <si>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</si>
  <si>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27.12.2011г.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</si>
  <si>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</si>
  <si>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</si>
  <si>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</si>
  <si>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</si>
  <si>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</si>
  <si>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</si>
  <si>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</si>
  <si>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</si>
  <si>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</si>
  <si>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</si>
  <si>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</si>
  <si>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</si>
  <si>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</si>
  <si>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</si>
  <si>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</si>
  <si>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</si>
  <si>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</si>
  <si>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</si>
  <si>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</si>
  <si>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</si>
  <si>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</si>
  <si>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</si>
  <si>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</si>
  <si>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</si>
  <si>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</si>
  <si>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</si>
  <si>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</si>
  <si>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</si>
  <si>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802КО от 01.09.2012</t>
  </si>
  <si>
    <t>ООО "ЛифтБорд-НН"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</si>
  <si>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</si>
  <si>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</si>
  <si>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</si>
  <si>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</si>
  <si>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</si>
  <si>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</si>
  <si>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</si>
  <si>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</si>
  <si>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</si>
  <si>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</si>
  <si>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</si>
  <si>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</si>
  <si>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</si>
  <si>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</si>
  <si>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</si>
  <si>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</si>
  <si>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</si>
  <si>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</si>
  <si>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</si>
  <si>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</si>
  <si>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</si>
  <si>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</si>
  <si>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</si>
  <si>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</si>
  <si>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</si>
  <si>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</si>
  <si>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</si>
  <si>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</si>
  <si>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"Похвалихинский", ООО "Форест"</t>
  </si>
  <si>
    <t>Уборка придомовой территории:  уборка мусора из контейнерных площадок, уборка территории</t>
  </si>
  <si>
    <t>ООО "Похвалихинский"</t>
  </si>
  <si>
    <t>Прочие работы по обеспечению санитарного состояния МКД и придомовой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</si>
  <si>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</si>
  <si>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</si>
  <si>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</si>
  <si>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</si>
  <si>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</si>
  <si>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</si>
  <si>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</si>
  <si>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</si>
  <si>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</si>
  <si>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</si>
  <si>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</si>
  <si>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</si>
  <si>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Ремонт фасада</t>
  </si>
  <si>
    <t>Март 2016 г.</t>
  </si>
  <si>
    <t>Замена участка стояка ГВС</t>
  </si>
  <si>
    <t>Май 2016 г.</t>
  </si>
  <si>
    <t>Замена задвижек</t>
  </si>
  <si>
    <t>Июнь 2016 г.</t>
  </si>
  <si>
    <t>Ремонт системы электроснабжения</t>
  </si>
  <si>
    <t>Октябрь 2016 г.</t>
  </si>
  <si>
    <t>ООО "ЭК сервис"</t>
  </si>
  <si>
    <t>Замена полотенцесушителей</t>
  </si>
  <si>
    <t>Ноябрь 2016 г.</t>
  </si>
  <si>
    <t>3. КАПИТАЛЬНЫЙ РЕМОНТ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</si>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</sst>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8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7" fillId="0" borderId="12" xfId="1" applyFont="1" applyFill="1" applyBorder="1" applyAlignment="1">
      <alignment horizontal="fill" vertical="center"/>
    </xf>
    <xf numFmtId="164" fontId="17" fillId="0" borderId="15" xfId="1" applyFont="1" applyFill="1" applyBorder="1" applyAlignment="1">
      <alignment horizontal="fill" vertical="center"/>
    </xf>
    <xf numFmtId="164" fontId="17" fillId="0" borderId="0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6" fillId="0" borderId="13" xfId="0" applyFont="1" applyFill="1" applyBorder="1" applyAlignment="1">
      <alignment horizontal="justify" vertical="top"/>
    </xf>
    <xf numFmtId="0" fontId="16" fillId="0" borderId="7" xfId="0" applyFont="1" applyFill="1" applyBorder="1" applyAlignment="1">
      <alignment horizontal="justify" vertical="top"/>
    </xf>
    <xf numFmtId="164" fontId="16" fillId="0" borderId="7" xfId="1" applyFont="1" applyFill="1" applyBorder="1" applyAlignment="1">
      <alignment horizontal="fill" vertical="center"/>
    </xf>
    <xf numFmtId="164" fontId="18" fillId="0" borderId="7" xfId="1" applyFont="1" applyFill="1" applyBorder="1" applyAlignment="1">
      <alignment horizontal="fill" vertical="center"/>
    </xf>
    <xf numFmtId="164" fontId="18" fillId="0" borderId="8" xfId="1" applyFont="1" applyFill="1" applyBorder="1" applyAlignment="1">
      <alignment horizontal="fill" vertical="center"/>
    </xf>
    <xf numFmtId="164" fontId="18" fillId="0" borderId="0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justify" vertical="top"/>
    </xf>
    <xf numFmtId="164" fontId="19" fillId="0" borderId="18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164" fontId="20" fillId="0" borderId="19" xfId="0" applyNumberFormat="1" applyFont="1" applyFill="1" applyBorder="1" applyAlignment="1">
      <alignment vertical="top"/>
    </xf>
    <xf numFmtId="164" fontId="20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1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22" fillId="0" borderId="20" xfId="0" applyFont="1" applyFill="1" applyBorder="1" applyAlignment="1">
      <alignment horizontal="left" vertical="top"/>
    </xf>
    <xf numFmtId="0" fontId="22" fillId="0" borderId="21" xfId="0" applyFont="1" applyFill="1" applyBorder="1" applyAlignment="1">
      <alignment horizontal="left" vertical="top"/>
    </xf>
    <xf numFmtId="0" fontId="22" fillId="0" borderId="22" xfId="0" applyFont="1" applyFill="1" applyBorder="1" applyAlignment="1">
      <alignment horizontal="left" vertical="top"/>
    </xf>
    <xf numFmtId="164" fontId="23" fillId="0" borderId="9" xfId="1" applyFont="1" applyFill="1" applyBorder="1" applyAlignment="1">
      <alignment horizontal="center" vertical="top"/>
    </xf>
    <xf numFmtId="164" fontId="23" fillId="0" borderId="5" xfId="1" applyFont="1" applyFill="1" applyBorder="1" applyAlignment="1">
      <alignment horizontal="center" vertical="top"/>
    </xf>
    <xf numFmtId="164" fontId="23" fillId="0" borderId="0" xfId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justify" vertical="center"/>
    </xf>
    <xf numFmtId="0" fontId="15" fillId="0" borderId="24" xfId="0" applyFont="1" applyFill="1" applyBorder="1" applyAlignment="1">
      <alignment horizontal="justify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15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6" xfId="0" applyFont="1" applyFill="1" applyBorder="1" applyAlignment="1">
      <alignment horizontal="justify" vertical="top"/>
    </xf>
    <xf numFmtId="0" fontId="15" fillId="0" borderId="28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15" xfId="1" applyFont="1" applyFill="1" applyBorder="1" applyAlignment="1">
      <alignment horizontal="center" vertical="center"/>
    </xf>
    <xf numFmtId="164" fontId="24" fillId="0" borderId="0" xfId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1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justify" vertical="center"/>
    </xf>
    <xf numFmtId="0" fontId="15" fillId="0" borderId="7" xfId="0" applyFont="1" applyFill="1" applyBorder="1" applyAlignment="1">
      <alignment horizontal="justify" vertical="center"/>
    </xf>
    <xf numFmtId="0" fontId="15" fillId="0" borderId="35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justify" vertical="top"/>
    </xf>
    <xf numFmtId="0" fontId="3" fillId="0" borderId="3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4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/>
    </xf>
    <xf numFmtId="0" fontId="3" fillId="0" borderId="40" xfId="0" applyFont="1" applyFill="1" applyBorder="1" applyAlignment="1">
      <alignment horizontal="justify" vertical="top"/>
    </xf>
    <xf numFmtId="0" fontId="3" fillId="0" borderId="41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justify" vertical="top"/>
    </xf>
    <xf numFmtId="164" fontId="3" fillId="0" borderId="43" xfId="1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4" fontId="3" fillId="0" borderId="45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/>
    </xf>
    <xf numFmtId="0" fontId="3" fillId="0" borderId="4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0" fontId="3" fillId="0" borderId="15" xfId="0" applyFont="1" applyFill="1" applyBorder="1" applyAlignment="1">
      <alignment horizontal="left" vertical="top"/>
    </xf>
    <xf numFmtId="4" fontId="3" fillId="0" borderId="17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34"/>
  <sheetViews>
    <sheetView tabSelected="1" view="pageBreakPreview" zoomScale="110" zoomScaleNormal="100" zoomScaleSheetLayoutView="110" workbookViewId="0">
      <selection activeCell="G66" sqref="G66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.85546875" style="2" customWidth="1"/>
    <col min="4" max="4" width="13.5703125" style="2" customWidth="1"/>
    <col min="5" max="5" width="27.28515625" style="2" customWidth="1"/>
    <col min="6" max="6" width="16.140625" style="2" customWidth="1"/>
    <col min="7" max="7" width="18.28515625" style="2" customWidth="1"/>
    <col min="8" max="8" width="9.57031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0.42578125" style="5" customWidth="1"/>
    <col min="15" max="15" width="10.85546875" style="3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1983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1953.5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">
      <c r="O17" s="17"/>
    </row>
    <row r="18" spans="1:16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>
      <c r="O20" s="17"/>
    </row>
    <row r="21" spans="1:16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" s="30" customFormat="1" ht="33">
      <c r="A23" s="35" t="s">
        <v>29</v>
      </c>
      <c r="B23" s="36">
        <v>523267.48</v>
      </c>
      <c r="C23" s="36">
        <v>522521.54067465459</v>
      </c>
      <c r="D23" s="36">
        <v>78500.880000000063</v>
      </c>
      <c r="E23" s="37">
        <f>B23-C23</f>
        <v>745.93932534538908</v>
      </c>
      <c r="F23" s="37">
        <f>D23+B23-C23</f>
        <v>79246.81932534551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" s="30" customFormat="1">
      <c r="A24" s="39" t="s">
        <v>30</v>
      </c>
      <c r="B24" s="40">
        <v>131608.01</v>
      </c>
      <c r="C24" s="40">
        <v>131464.76999999999</v>
      </c>
      <c r="D24" s="40">
        <v>16683.809999999998</v>
      </c>
      <c r="E24" s="40">
        <f t="shared" ref="E24:E26" si="0">B24-C24</f>
        <v>143.24000000001979</v>
      </c>
      <c r="F24" s="40">
        <f>D24+B24-C24</f>
        <v>16827.050000000017</v>
      </c>
      <c r="G24" s="41">
        <f>C24-D75</f>
        <v>-203307.15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" s="30" customFormat="1">
      <c r="A25" s="39" t="s">
        <v>31</v>
      </c>
      <c r="B25" s="40">
        <v>0</v>
      </c>
      <c r="C25" s="40">
        <v>1703.73</v>
      </c>
      <c r="D25" s="40">
        <v>1837.5699999999924</v>
      </c>
      <c r="E25" s="40">
        <f t="shared" si="0"/>
        <v>-1703.73</v>
      </c>
      <c r="F25" s="40">
        <f>D25+B25-C25</f>
        <v>133.83999999999241</v>
      </c>
      <c r="G25" s="41">
        <f>C25-D81</f>
        <v>-48849.03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" s="30" customFormat="1" ht="17.25" thickBot="1">
      <c r="A26" s="42" t="s">
        <v>32</v>
      </c>
      <c r="B26" s="43">
        <v>44299.44</v>
      </c>
      <c r="C26" s="43">
        <v>44236.289325345468</v>
      </c>
      <c r="D26" s="43">
        <v>5479.0999999999913</v>
      </c>
      <c r="E26" s="43">
        <f t="shared" si="0"/>
        <v>63.150674654534669</v>
      </c>
      <c r="F26" s="43">
        <f>D26+B26-C26</f>
        <v>5542.2506746545259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" s="30" customFormat="1">
      <c r="A27" s="45" t="s">
        <v>33</v>
      </c>
      <c r="B27" s="45"/>
      <c r="C27" s="45"/>
      <c r="D27" s="25"/>
      <c r="E27" s="25"/>
      <c r="F27" s="25"/>
      <c r="G27" s="25"/>
      <c r="H27" s="25"/>
      <c r="I27" s="26"/>
      <c r="J27" s="27"/>
      <c r="K27" s="27"/>
      <c r="L27" s="28"/>
      <c r="M27" s="29"/>
      <c r="N27" s="29"/>
      <c r="O27" s="27"/>
      <c r="P27" s="27"/>
    </row>
    <row r="28" spans="1:16" s="30" customFormat="1">
      <c r="A28" s="46"/>
      <c r="B28" s="46"/>
      <c r="C28" s="47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" s="54" customFormat="1">
      <c r="A29" s="48" t="s">
        <v>34</v>
      </c>
      <c r="B29" s="48"/>
      <c r="C29" s="48"/>
      <c r="D29" s="48"/>
      <c r="E29" s="48"/>
      <c r="F29" s="48"/>
      <c r="G29" s="48"/>
      <c r="H29" s="49"/>
      <c r="I29" s="50"/>
      <c r="J29" s="51"/>
      <c r="K29" s="51"/>
      <c r="L29" s="52"/>
      <c r="M29" s="53"/>
      <c r="N29" s="53"/>
      <c r="O29" s="51"/>
      <c r="P29" s="51"/>
    </row>
    <row r="30" spans="1:16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" s="30" customFormat="1" ht="49.5">
      <c r="A31" s="35" t="s">
        <v>35</v>
      </c>
      <c r="B31" s="23" t="s">
        <v>36</v>
      </c>
      <c r="C31" s="23" t="s">
        <v>37</v>
      </c>
      <c r="D31" s="23" t="s">
        <v>38</v>
      </c>
      <c r="E31" s="55" t="s">
        <v>39</v>
      </c>
      <c r="F31" s="56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" s="64" customFormat="1" ht="31.15" customHeight="1">
      <c r="A32" s="57" t="s">
        <v>40</v>
      </c>
      <c r="B32" s="58" t="s">
        <v>41</v>
      </c>
      <c r="C32" s="59">
        <v>1976.55</v>
      </c>
      <c r="D32" s="60">
        <v>0</v>
      </c>
      <c r="E32" s="61">
        <v>0</v>
      </c>
      <c r="F32" s="62"/>
      <c r="G32" s="63"/>
      <c r="H32" s="63"/>
      <c r="I32" s="26"/>
      <c r="J32" s="27"/>
      <c r="K32" s="27"/>
      <c r="L32" s="28"/>
      <c r="M32" s="29"/>
      <c r="N32" s="29"/>
      <c r="O32" s="27"/>
      <c r="P32" s="27"/>
    </row>
    <row r="33" spans="1:16" s="74" customFormat="1" ht="13.5" thickBot="1">
      <c r="A33" s="65" t="s">
        <v>42</v>
      </c>
      <c r="B33" s="66" t="s">
        <v>43</v>
      </c>
      <c r="C33" s="67">
        <v>1282.3399999999999</v>
      </c>
      <c r="D33" s="68">
        <v>0</v>
      </c>
      <c r="E33" s="69">
        <v>0</v>
      </c>
      <c r="F33" s="70"/>
      <c r="G33" s="71"/>
      <c r="H33" s="71"/>
      <c r="I33" s="72"/>
      <c r="J33" s="28"/>
      <c r="K33" s="28"/>
      <c r="L33" s="28"/>
      <c r="M33" s="73"/>
      <c r="N33" s="73"/>
      <c r="O33" s="28"/>
      <c r="P33" s="28"/>
    </row>
    <row r="34" spans="1:16" s="64" customFormat="1" ht="17.25" thickBot="1">
      <c r="A34" s="75" t="s">
        <v>44</v>
      </c>
      <c r="B34" s="76"/>
      <c r="C34" s="77">
        <v>3258.89</v>
      </c>
      <c r="D34" s="78"/>
      <c r="E34" s="79">
        <v>0</v>
      </c>
      <c r="F34" s="63"/>
      <c r="G34" s="63"/>
      <c r="H34" s="63"/>
      <c r="I34" s="63"/>
      <c r="L34" s="74"/>
      <c r="M34" s="80"/>
      <c r="N34" s="80"/>
    </row>
    <row r="35" spans="1:16" s="64" customFormat="1" ht="12.75">
      <c r="A35" s="81"/>
      <c r="B35" s="82"/>
      <c r="C35" s="82"/>
      <c r="D35" s="82"/>
      <c r="E35" s="83"/>
      <c r="F35" s="83"/>
      <c r="G35" s="63"/>
      <c r="H35" s="63"/>
      <c r="I35" s="26"/>
      <c r="J35" s="27"/>
      <c r="K35" s="27"/>
      <c r="L35" s="28"/>
      <c r="M35" s="29"/>
      <c r="N35" s="29"/>
      <c r="O35" s="27"/>
      <c r="P35" s="27"/>
    </row>
    <row r="36" spans="1:16" s="30" customFormat="1" ht="20.25">
      <c r="A36" s="84" t="s">
        <v>45</v>
      </c>
      <c r="B36" s="84"/>
      <c r="C36" s="84"/>
      <c r="D36" s="84"/>
      <c r="E36" s="84"/>
      <c r="F36" s="84"/>
      <c r="G36" s="84"/>
      <c r="H36" s="25"/>
      <c r="I36" s="26"/>
      <c r="J36" s="27"/>
      <c r="K36" s="27"/>
      <c r="L36" s="28"/>
      <c r="M36" s="29"/>
      <c r="N36" s="29"/>
      <c r="O36" s="27"/>
      <c r="P36" s="27"/>
    </row>
    <row r="37" spans="1:16" s="30" customFormat="1">
      <c r="A37" s="25"/>
      <c r="B37" s="25"/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9"/>
      <c r="N37" s="29"/>
      <c r="O37" s="27"/>
      <c r="P37" s="27"/>
    </row>
    <row r="38" spans="1:16" s="30" customFormat="1" ht="46.5" customHeight="1">
      <c r="A38" s="85" t="s">
        <v>46</v>
      </c>
      <c r="B38" s="85"/>
      <c r="C38" s="85"/>
      <c r="D38" s="85"/>
      <c r="E38" s="85"/>
      <c r="F38" s="86"/>
      <c r="G38" s="25"/>
      <c r="H38" s="25"/>
      <c r="I38" s="26"/>
      <c r="J38" s="27"/>
      <c r="K38" s="27"/>
      <c r="L38" s="28"/>
      <c r="M38" s="29"/>
      <c r="N38" s="29"/>
      <c r="O38" s="27"/>
      <c r="P38" s="27"/>
    </row>
    <row r="39" spans="1:16" s="30" customFormat="1" ht="17.25" thickBot="1">
      <c r="A39" s="25"/>
      <c r="B39" s="25"/>
      <c r="C39" s="25"/>
      <c r="D39" s="25"/>
      <c r="E39" s="25"/>
      <c r="F39" s="25"/>
      <c r="G39" s="25"/>
      <c r="H39" s="25"/>
      <c r="I39" s="26"/>
      <c r="J39" s="27"/>
      <c r="K39" s="27"/>
      <c r="L39" s="28"/>
      <c r="M39" s="29"/>
      <c r="N39" s="29"/>
      <c r="O39" s="27"/>
      <c r="P39" s="27"/>
    </row>
    <row r="40" spans="1:16" s="30" customFormat="1" ht="17.25" thickBot="1">
      <c r="A40" s="87" t="s">
        <v>47</v>
      </c>
      <c r="B40" s="87"/>
      <c r="C40" s="87"/>
      <c r="D40" s="87"/>
      <c r="E40" s="88">
        <f>B23+B26</f>
        <v>567566.91999999993</v>
      </c>
      <c r="F40" s="89"/>
      <c r="G40" s="47"/>
      <c r="H40" s="47"/>
      <c r="I40" s="26"/>
      <c r="J40" s="90"/>
      <c r="K40" s="27"/>
      <c r="L40" s="28"/>
      <c r="M40" s="29"/>
      <c r="N40" s="29"/>
      <c r="O40" s="27"/>
      <c r="P40" s="27"/>
    </row>
    <row r="41" spans="1:16" s="30" customFormat="1" ht="17.25" thickBot="1">
      <c r="A41" s="91"/>
      <c r="B41" s="91"/>
      <c r="C41" s="91"/>
      <c r="D41" s="91"/>
      <c r="E41" s="91"/>
      <c r="F41" s="91"/>
      <c r="G41" s="25"/>
      <c r="H41" s="25"/>
      <c r="I41" s="26"/>
      <c r="J41" s="27"/>
      <c r="K41" s="27"/>
      <c r="L41" s="28"/>
      <c r="M41" s="29"/>
      <c r="N41" s="29"/>
      <c r="O41" s="27"/>
      <c r="P41" s="27"/>
    </row>
    <row r="42" spans="1:16" s="30" customFormat="1" ht="17.25" thickBot="1">
      <c r="A42" s="92" t="s">
        <v>48</v>
      </c>
      <c r="B42" s="93"/>
      <c r="C42" s="94"/>
      <c r="D42" s="95" t="s">
        <v>49</v>
      </c>
      <c r="E42" s="96" t="s">
        <v>50</v>
      </c>
      <c r="F42" s="97"/>
      <c r="G42" s="25"/>
      <c r="H42" s="25"/>
      <c r="L42" s="98"/>
      <c r="M42" s="99"/>
      <c r="N42" s="99"/>
    </row>
    <row r="43" spans="1:16" s="30" customFormat="1" ht="17.25" thickBot="1">
      <c r="A43" s="100" t="s">
        <v>51</v>
      </c>
      <c r="B43" s="101"/>
      <c r="C43" s="102"/>
      <c r="D43" s="103">
        <f>(E40-D64)*'[1]% для расчета 2016'!E7/100</f>
        <v>258423.38827652083</v>
      </c>
      <c r="E43" s="104"/>
      <c r="F43" s="105"/>
      <c r="G43" s="25"/>
      <c r="H43" s="25"/>
      <c r="L43" s="98"/>
      <c r="M43" s="99"/>
      <c r="N43" s="99"/>
    </row>
    <row r="44" spans="1:16" s="30" customFormat="1" ht="72" customHeight="1" thickBot="1">
      <c r="A44" s="106" t="s">
        <v>52</v>
      </c>
      <c r="B44" s="107"/>
      <c r="C44" s="107"/>
      <c r="D44" s="108" t="s">
        <v>53</v>
      </c>
      <c r="E44" s="109"/>
      <c r="F44" s="110"/>
      <c r="G44" s="25"/>
      <c r="H44" s="25"/>
      <c r="L44" s="98"/>
      <c r="M44" s="99"/>
      <c r="N44" s="99"/>
    </row>
    <row r="45" spans="1:16" s="30" customFormat="1" ht="51" customHeight="1" thickBot="1">
      <c r="A45" s="111" t="s">
        <v>54</v>
      </c>
      <c r="B45" s="112"/>
      <c r="C45" s="113"/>
      <c r="D45" s="108" t="s">
        <v>53</v>
      </c>
      <c r="E45" s="109"/>
      <c r="F45" s="110"/>
      <c r="G45" s="25"/>
      <c r="H45" s="25"/>
      <c r="L45" s="98"/>
      <c r="M45" s="99"/>
      <c r="N45" s="99"/>
    </row>
    <row r="46" spans="1:16" s="30" customFormat="1" ht="53.25" customHeight="1">
      <c r="A46" s="111" t="s">
        <v>55</v>
      </c>
      <c r="B46" s="112"/>
      <c r="C46" s="113"/>
      <c r="D46" s="108" t="s">
        <v>53</v>
      </c>
      <c r="E46" s="109"/>
      <c r="F46" s="110"/>
      <c r="G46" s="25"/>
      <c r="H46" s="25"/>
      <c r="L46" s="98"/>
      <c r="M46" s="99"/>
      <c r="N46" s="99"/>
    </row>
    <row r="47" spans="1:16" s="30" customFormat="1" ht="51" customHeight="1">
      <c r="A47" s="114" t="s">
        <v>56</v>
      </c>
      <c r="B47" s="115"/>
      <c r="C47" s="115"/>
      <c r="D47" s="111" t="s">
        <v>57</v>
      </c>
      <c r="E47" s="116"/>
      <c r="F47" s="110"/>
      <c r="G47" s="25"/>
      <c r="H47" s="25"/>
      <c r="L47" s="98"/>
      <c r="M47" s="99"/>
      <c r="N47" s="99"/>
    </row>
    <row r="48" spans="1:16" s="30" customFormat="1" ht="37.5" customHeight="1">
      <c r="A48" s="114" t="s">
        <v>58</v>
      </c>
      <c r="B48" s="115"/>
      <c r="C48" s="115"/>
      <c r="D48" s="117" t="s">
        <v>59</v>
      </c>
      <c r="E48" s="118"/>
      <c r="F48" s="110"/>
      <c r="G48" s="25"/>
      <c r="H48" s="25"/>
      <c r="L48" s="98"/>
      <c r="M48" s="99"/>
      <c r="N48" s="99"/>
    </row>
    <row r="49" spans="1:16" s="30" customFormat="1" ht="51" customHeight="1" thickBot="1">
      <c r="A49" s="111" t="s">
        <v>60</v>
      </c>
      <c r="B49" s="112"/>
      <c r="C49" s="113"/>
      <c r="D49" s="114" t="s">
        <v>61</v>
      </c>
      <c r="E49" s="119"/>
      <c r="F49" s="120"/>
      <c r="G49" s="25"/>
      <c r="H49" s="25"/>
      <c r="L49" s="98"/>
      <c r="M49" s="99"/>
      <c r="N49" s="99"/>
    </row>
    <row r="50" spans="1:16" s="30" customFormat="1" ht="54" customHeight="1" thickBot="1">
      <c r="A50" s="121" t="s">
        <v>62</v>
      </c>
      <c r="B50" s="122"/>
      <c r="C50" s="123"/>
      <c r="D50" s="108" t="s">
        <v>53</v>
      </c>
      <c r="E50" s="109"/>
      <c r="F50" s="120"/>
      <c r="G50" s="25"/>
      <c r="H50" s="25"/>
      <c r="L50" s="98"/>
      <c r="M50" s="99"/>
      <c r="N50" s="99"/>
    </row>
    <row r="51" spans="1:16" s="30" customFormat="1" ht="16.5" customHeight="1" thickBot="1">
      <c r="A51" s="121" t="s">
        <v>63</v>
      </c>
      <c r="B51" s="122"/>
      <c r="C51" s="123"/>
      <c r="D51" s="108" t="s">
        <v>53</v>
      </c>
      <c r="E51" s="109"/>
      <c r="F51" s="120"/>
      <c r="G51" s="25"/>
      <c r="H51" s="25"/>
      <c r="L51" s="98"/>
      <c r="M51" s="99"/>
      <c r="N51" s="99"/>
    </row>
    <row r="52" spans="1:16" s="30" customFormat="1" ht="49.5" customHeight="1">
      <c r="A52" s="121" t="s">
        <v>64</v>
      </c>
      <c r="B52" s="122"/>
      <c r="C52" s="123"/>
      <c r="D52" s="108" t="s">
        <v>53</v>
      </c>
      <c r="E52" s="109"/>
      <c r="F52" s="120"/>
      <c r="G52" s="25"/>
      <c r="H52" s="25"/>
      <c r="L52" s="98"/>
      <c r="M52" s="99"/>
      <c r="N52" s="99"/>
    </row>
    <row r="53" spans="1:16" s="30" customFormat="1" ht="31.5" customHeight="1" thickBot="1">
      <c r="A53" s="121" t="s">
        <v>65</v>
      </c>
      <c r="B53" s="122"/>
      <c r="C53" s="123"/>
      <c r="D53" s="111" t="s">
        <v>66</v>
      </c>
      <c r="E53" s="116"/>
      <c r="F53" s="120"/>
      <c r="G53" s="25"/>
      <c r="H53" s="25"/>
      <c r="L53" s="98"/>
      <c r="M53" s="99"/>
      <c r="N53" s="99"/>
    </row>
    <row r="54" spans="1:16" s="30" customFormat="1" ht="31.5" customHeight="1">
      <c r="A54" s="114" t="s">
        <v>67</v>
      </c>
      <c r="B54" s="115"/>
      <c r="C54" s="115"/>
      <c r="D54" s="108" t="s">
        <v>53</v>
      </c>
      <c r="E54" s="109"/>
      <c r="F54" s="110"/>
      <c r="G54" s="25"/>
      <c r="H54" s="25"/>
      <c r="L54" s="98"/>
      <c r="M54" s="99"/>
      <c r="N54" s="99"/>
    </row>
    <row r="55" spans="1:16" s="30" customFormat="1">
      <c r="A55" s="117" t="s">
        <v>68</v>
      </c>
      <c r="B55" s="124"/>
      <c r="C55" s="124"/>
      <c r="D55" s="117" t="s">
        <v>69</v>
      </c>
      <c r="E55" s="118"/>
      <c r="F55" s="110"/>
      <c r="G55" s="25"/>
      <c r="H55" s="25"/>
      <c r="L55" s="98"/>
      <c r="M55" s="99"/>
      <c r="N55" s="99"/>
    </row>
    <row r="56" spans="1:16" s="30" customFormat="1">
      <c r="A56" s="114" t="s">
        <v>70</v>
      </c>
      <c r="B56" s="115"/>
      <c r="C56" s="115"/>
      <c r="D56" s="125">
        <f>(E40-D64)*'[1]% для расчета 2016'!E8/100</f>
        <v>226933.27981122039</v>
      </c>
      <c r="E56" s="126"/>
      <c r="F56" s="127"/>
      <c r="G56" s="25"/>
      <c r="H56" s="25"/>
      <c r="L56" s="98"/>
      <c r="M56" s="99"/>
      <c r="N56" s="99"/>
    </row>
    <row r="57" spans="1:16" s="30" customFormat="1">
      <c r="A57" s="128" t="s">
        <v>71</v>
      </c>
      <c r="B57" s="129"/>
      <c r="C57" s="129"/>
      <c r="D57" s="130" t="s">
        <v>72</v>
      </c>
      <c r="E57" s="131"/>
      <c r="F57" s="110"/>
      <c r="G57" s="25"/>
      <c r="H57" s="25"/>
      <c r="L57" s="98"/>
      <c r="M57" s="99"/>
      <c r="N57" s="99"/>
    </row>
    <row r="58" spans="1:16" s="30" customFormat="1" ht="60.75" customHeight="1">
      <c r="A58" s="132"/>
      <c r="B58" s="133"/>
      <c r="C58" s="133"/>
      <c r="D58" s="134"/>
      <c r="E58" s="135"/>
      <c r="F58" s="110"/>
      <c r="G58" s="25"/>
      <c r="H58" s="25"/>
      <c r="L58" s="98"/>
      <c r="M58" s="99"/>
      <c r="N58" s="99"/>
    </row>
    <row r="59" spans="1:16" s="30" customFormat="1" ht="36.75" customHeight="1">
      <c r="A59" s="111" t="s">
        <v>73</v>
      </c>
      <c r="B59" s="112"/>
      <c r="C59" s="113"/>
      <c r="D59" s="111" t="s">
        <v>74</v>
      </c>
      <c r="E59" s="116"/>
      <c r="F59" s="120"/>
      <c r="G59" s="25"/>
      <c r="H59" s="25"/>
      <c r="L59" s="98"/>
      <c r="M59" s="99"/>
      <c r="N59" s="99"/>
    </row>
    <row r="60" spans="1:16" s="30" customFormat="1" ht="36.75" customHeight="1">
      <c r="A60" s="111" t="s">
        <v>75</v>
      </c>
      <c r="B60" s="112"/>
      <c r="C60" s="113"/>
      <c r="D60" s="111" t="s">
        <v>74</v>
      </c>
      <c r="E60" s="116"/>
      <c r="F60" s="120"/>
      <c r="G60" s="25"/>
      <c r="H60" s="25"/>
      <c r="L60" s="98"/>
      <c r="M60" s="99"/>
      <c r="N60" s="99"/>
    </row>
    <row r="61" spans="1:16" s="30" customFormat="1" ht="16.5" customHeight="1">
      <c r="A61" s="136" t="s">
        <v>76</v>
      </c>
      <c r="B61" s="137"/>
      <c r="C61" s="138"/>
      <c r="D61" s="111" t="s">
        <v>74</v>
      </c>
      <c r="E61" s="116"/>
      <c r="F61" s="120"/>
      <c r="G61" s="25"/>
      <c r="H61" s="25"/>
      <c r="L61" s="98"/>
      <c r="M61" s="99"/>
      <c r="N61" s="99"/>
    </row>
    <row r="62" spans="1:16" s="30" customFormat="1" ht="22.5" customHeight="1">
      <c r="A62" s="117" t="s">
        <v>77</v>
      </c>
      <c r="B62" s="124"/>
      <c r="C62" s="124"/>
      <c r="D62" s="125">
        <f>(E40-D64)*'[1]% для расчета 2016'!E6/100</f>
        <v>26109.527892258684</v>
      </c>
      <c r="E62" s="126"/>
      <c r="F62" s="127"/>
      <c r="G62" s="25"/>
      <c r="H62" s="25"/>
      <c r="L62" s="98"/>
      <c r="M62" s="99"/>
      <c r="N62" s="99"/>
    </row>
    <row r="63" spans="1:16" s="30" customFormat="1" ht="53.25" customHeight="1">
      <c r="A63" s="114" t="s">
        <v>78</v>
      </c>
      <c r="B63" s="115"/>
      <c r="C63" s="115"/>
      <c r="D63" s="111" t="s">
        <v>79</v>
      </c>
      <c r="E63" s="116"/>
      <c r="F63" s="120"/>
      <c r="G63" s="25"/>
      <c r="H63" s="25"/>
      <c r="L63" s="98"/>
      <c r="M63" s="99"/>
      <c r="N63" s="99"/>
    </row>
    <row r="64" spans="1:16">
      <c r="A64" s="139" t="s">
        <v>80</v>
      </c>
      <c r="B64" s="140"/>
      <c r="C64" s="140"/>
      <c r="D64" s="141">
        <f>D65+D66</f>
        <v>56100.724020000001</v>
      </c>
      <c r="E64" s="142"/>
      <c r="F64" s="143"/>
      <c r="I64" s="2"/>
      <c r="J64" s="2"/>
      <c r="K64" s="2"/>
      <c r="L64" s="144"/>
      <c r="M64" s="145"/>
      <c r="N64" s="145"/>
      <c r="O64" s="2"/>
      <c r="P64" s="2"/>
    </row>
    <row r="65" spans="1:16" s="30" customFormat="1" ht="39.75" customHeight="1">
      <c r="A65" s="111" t="s">
        <v>81</v>
      </c>
      <c r="B65" s="112"/>
      <c r="C65" s="113"/>
      <c r="D65" s="146">
        <f>(C23+C24+C25+C26)*1.8%</f>
        <v>12598.673940000001</v>
      </c>
      <c r="E65" s="147" t="s">
        <v>82</v>
      </c>
      <c r="F65" s="148"/>
      <c r="G65" s="25"/>
      <c r="H65" s="25"/>
      <c r="L65" s="98"/>
      <c r="M65" s="99"/>
      <c r="N65" s="99"/>
    </row>
    <row r="66" spans="1:16" s="30" customFormat="1" ht="83.25" customHeight="1" thickBot="1">
      <c r="A66" s="149" t="s">
        <v>83</v>
      </c>
      <c r="B66" s="150"/>
      <c r="C66" s="151"/>
      <c r="D66" s="146">
        <f>B26*0.982</f>
        <v>43502.050080000001</v>
      </c>
      <c r="E66" s="152" t="s">
        <v>84</v>
      </c>
      <c r="F66" s="148"/>
      <c r="G66" s="25"/>
      <c r="H66" s="25"/>
      <c r="L66" s="98"/>
      <c r="M66" s="99"/>
      <c r="N66" s="99"/>
    </row>
    <row r="67" spans="1:16" s="30" customFormat="1">
      <c r="A67" s="153" t="s">
        <v>85</v>
      </c>
      <c r="B67" s="153"/>
      <c r="C67" s="153"/>
      <c r="D67" s="153"/>
      <c r="E67" s="153"/>
      <c r="F67" s="154"/>
      <c r="G67" s="25"/>
      <c r="H67" s="25"/>
      <c r="I67" s="26"/>
      <c r="J67" s="27"/>
      <c r="K67" s="27"/>
      <c r="L67" s="28"/>
      <c r="M67" s="29"/>
      <c r="N67" s="29"/>
      <c r="O67" s="27"/>
      <c r="P67" s="27"/>
    </row>
    <row r="68" spans="1:16" s="30" customFormat="1" ht="17.25" thickBot="1">
      <c r="A68" s="25"/>
      <c r="B68" s="25"/>
      <c r="C68" s="25"/>
      <c r="D68" s="25"/>
      <c r="E68" s="25"/>
      <c r="F68" s="25"/>
      <c r="G68" s="25"/>
      <c r="H68" s="25"/>
      <c r="I68" s="26"/>
      <c r="J68" s="27"/>
      <c r="K68" s="27"/>
      <c r="L68" s="28"/>
      <c r="M68" s="29"/>
      <c r="N68" s="29"/>
      <c r="O68" s="27"/>
      <c r="P68" s="27"/>
    </row>
    <row r="69" spans="1:16" s="30" customFormat="1" ht="33.75" thickBot="1">
      <c r="A69" s="155" t="s">
        <v>48</v>
      </c>
      <c r="B69" s="156"/>
      <c r="C69" s="157" t="s">
        <v>86</v>
      </c>
      <c r="D69" s="157" t="s">
        <v>87</v>
      </c>
      <c r="E69" s="158" t="s">
        <v>50</v>
      </c>
      <c r="F69" s="46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 ht="17.25" thickBot="1">
      <c r="A70" s="159" t="s">
        <v>88</v>
      </c>
      <c r="B70" s="160"/>
      <c r="C70" s="161" t="s">
        <v>89</v>
      </c>
      <c r="D70" s="36">
        <v>9204.81</v>
      </c>
      <c r="E70" s="162" t="s">
        <v>53</v>
      </c>
      <c r="F70" s="46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 ht="17.25" thickBot="1">
      <c r="A71" s="163" t="s">
        <v>90</v>
      </c>
      <c r="B71" s="163"/>
      <c r="C71" s="164" t="s">
        <v>91</v>
      </c>
      <c r="D71" s="40">
        <v>4926.26</v>
      </c>
      <c r="E71" s="162" t="s">
        <v>53</v>
      </c>
      <c r="F71" s="46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 ht="17.25" thickBot="1">
      <c r="A72" s="159" t="s">
        <v>92</v>
      </c>
      <c r="B72" s="160"/>
      <c r="C72" s="165" t="s">
        <v>93</v>
      </c>
      <c r="D72" s="43">
        <v>19546.47</v>
      </c>
      <c r="E72" s="162" t="s">
        <v>53</v>
      </c>
      <c r="F72" s="46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 ht="17.25" thickBot="1">
      <c r="A73" s="166" t="s">
        <v>94</v>
      </c>
      <c r="B73" s="166"/>
      <c r="C73" s="167" t="s">
        <v>95</v>
      </c>
      <c r="D73" s="168">
        <v>298472.11</v>
      </c>
      <c r="E73" s="162" t="s">
        <v>96</v>
      </c>
      <c r="F73" s="46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 ht="17.25" thickBot="1">
      <c r="A74" s="166" t="s">
        <v>97</v>
      </c>
      <c r="B74" s="166"/>
      <c r="C74" s="167" t="s">
        <v>98</v>
      </c>
      <c r="D74" s="168">
        <v>2622.27</v>
      </c>
      <c r="E74" s="162" t="s">
        <v>53</v>
      </c>
      <c r="F74" s="46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54" customFormat="1" ht="17.25" thickBot="1">
      <c r="A75" s="169" t="s">
        <v>44</v>
      </c>
      <c r="B75" s="170"/>
      <c r="C75" s="171"/>
      <c r="D75" s="172">
        <v>334771.92</v>
      </c>
      <c r="E75" s="173"/>
      <c r="F75" s="174"/>
      <c r="G75" s="49"/>
      <c r="H75" s="49"/>
      <c r="I75" s="50"/>
      <c r="J75" s="51"/>
      <c r="K75" s="51"/>
      <c r="L75" s="52"/>
      <c r="M75" s="53"/>
      <c r="N75" s="53"/>
      <c r="O75" s="51"/>
      <c r="P75" s="51"/>
    </row>
    <row r="76" spans="1:16" s="30" customFormat="1">
      <c r="A76" s="25"/>
      <c r="B76" s="25"/>
      <c r="C76" s="25"/>
      <c r="D76" s="25"/>
      <c r="E76" s="25"/>
      <c r="F76" s="25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>
      <c r="A77" s="153" t="s">
        <v>99</v>
      </c>
      <c r="B77" s="153"/>
      <c r="C77" s="153"/>
      <c r="D77" s="153"/>
      <c r="E77" s="153"/>
      <c r="F77" s="154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 ht="17.25" thickBot="1">
      <c r="A78" s="25"/>
      <c r="B78" s="25"/>
      <c r="C78" s="25"/>
      <c r="D78" s="25"/>
      <c r="E78" s="25"/>
      <c r="F78" s="25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30" customFormat="1" ht="33.75" thickBot="1">
      <c r="A79" s="175" t="s">
        <v>48</v>
      </c>
      <c r="B79" s="176"/>
      <c r="C79" s="177" t="s">
        <v>86</v>
      </c>
      <c r="D79" s="178" t="s">
        <v>87</v>
      </c>
      <c r="E79" s="179" t="s">
        <v>50</v>
      </c>
      <c r="F79" s="46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 ht="17.25" thickBot="1">
      <c r="A80" s="180" t="s">
        <v>94</v>
      </c>
      <c r="B80" s="181"/>
      <c r="C80" s="164" t="s">
        <v>95</v>
      </c>
      <c r="D80" s="40">
        <v>50552.76</v>
      </c>
      <c r="E80" s="182" t="s">
        <v>96</v>
      </c>
      <c r="F80" s="46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54" customFormat="1" ht="17.25" thickBot="1">
      <c r="A81" s="169" t="s">
        <v>44</v>
      </c>
      <c r="B81" s="170"/>
      <c r="C81" s="171"/>
      <c r="D81" s="183">
        <v>50552.76</v>
      </c>
      <c r="E81" s="173"/>
      <c r="F81" s="174"/>
      <c r="G81" s="49"/>
      <c r="H81" s="49"/>
      <c r="I81" s="50"/>
      <c r="J81" s="51"/>
      <c r="K81" s="51"/>
      <c r="L81" s="52"/>
      <c r="M81" s="53"/>
      <c r="N81" s="53"/>
      <c r="O81" s="51"/>
      <c r="P81" s="51"/>
    </row>
    <row r="82" spans="1:16" s="30" customFormat="1">
      <c r="A82" s="25"/>
      <c r="B82" s="184"/>
      <c r="C82" s="184"/>
      <c r="D82" s="185"/>
      <c r="E82" s="25"/>
      <c r="F82" s="25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>
      <c r="A83" s="153" t="s">
        <v>100</v>
      </c>
      <c r="B83" s="153"/>
      <c r="C83" s="153"/>
      <c r="D83" s="153"/>
      <c r="E83" s="153"/>
      <c r="F83" s="154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>
      <c r="A84" s="25"/>
      <c r="B84" s="25"/>
      <c r="C84" s="25"/>
      <c r="D84" s="25"/>
      <c r="E84" s="25" t="s">
        <v>87</v>
      </c>
      <c r="F84" s="25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48" t="s">
        <v>101</v>
      </c>
      <c r="B85" s="48"/>
      <c r="C85" s="25"/>
      <c r="D85" s="25"/>
      <c r="E85" s="25"/>
      <c r="F85" s="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48" t="s">
        <v>102</v>
      </c>
      <c r="B86" s="48"/>
      <c r="C86" s="25"/>
      <c r="D86" s="25"/>
      <c r="E86" s="47">
        <f>D66</f>
        <v>43502.050080000001</v>
      </c>
      <c r="F86" s="47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186" t="s">
        <v>103</v>
      </c>
      <c r="B87" s="186"/>
      <c r="C87" s="25"/>
      <c r="D87" s="25"/>
      <c r="E87" s="47">
        <f>C34*0.1</f>
        <v>325.88900000000001</v>
      </c>
      <c r="F87" s="47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25"/>
      <c r="B88" s="25"/>
      <c r="C88" s="25"/>
      <c r="D88" s="25"/>
      <c r="E88" s="25"/>
      <c r="F88" s="2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25"/>
      <c r="B89" s="25"/>
      <c r="C89" s="25"/>
      <c r="D89" s="25"/>
      <c r="E89" s="25"/>
      <c r="F89" s="25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48" t="s">
        <v>104</v>
      </c>
      <c r="B90" s="48"/>
      <c r="C90" s="48"/>
      <c r="E90" s="25" t="s">
        <v>105</v>
      </c>
      <c r="F90" s="25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25"/>
      <c r="B91" s="25"/>
      <c r="C91" s="25"/>
      <c r="D91" s="25"/>
      <c r="E91" s="25"/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/>
      <c r="B92" s="25"/>
      <c r="C92" s="25"/>
      <c r="D92" s="25"/>
      <c r="E92" s="25"/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/>
      <c r="B93" s="25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25" t="s">
        <v>106</v>
      </c>
      <c r="B94" s="25"/>
      <c r="C94" s="25"/>
      <c r="D94" s="25"/>
      <c r="E94" s="25"/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25"/>
      <c r="B95" s="25"/>
      <c r="C95" s="25"/>
      <c r="D95" s="25"/>
      <c r="E95" s="25"/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 t="s">
        <v>107</v>
      </c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25"/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/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I162" s="27"/>
      <c r="J162" s="27"/>
      <c r="K162" s="27"/>
      <c r="L162" s="28"/>
      <c r="M162" s="29"/>
      <c r="N162" s="29"/>
      <c r="O162" s="27"/>
      <c r="P162" s="27"/>
    </row>
    <row r="163" spans="1:16" s="30" customFormat="1">
      <c r="I163" s="27"/>
      <c r="J163" s="27"/>
      <c r="K163" s="27"/>
      <c r="L163" s="28"/>
      <c r="M163" s="29"/>
      <c r="N163" s="29"/>
      <c r="O163" s="27"/>
      <c r="P163" s="27"/>
    </row>
    <row r="164" spans="1:16" s="30" customFormat="1">
      <c r="I164" s="27"/>
      <c r="J164" s="27"/>
      <c r="K164" s="27"/>
      <c r="L164" s="28"/>
      <c r="M164" s="29"/>
      <c r="N164" s="29"/>
      <c r="O164" s="27"/>
      <c r="P164" s="27"/>
    </row>
    <row r="165" spans="1:16" s="30" customFormat="1">
      <c r="I165" s="27"/>
      <c r="J165" s="27"/>
      <c r="K165" s="27"/>
      <c r="L165" s="28"/>
      <c r="M165" s="29"/>
      <c r="N165" s="29"/>
      <c r="O165" s="27"/>
      <c r="P165" s="27"/>
    </row>
    <row r="166" spans="1:16" s="30" customFormat="1">
      <c r="I166" s="27"/>
      <c r="J166" s="27"/>
      <c r="K166" s="27"/>
      <c r="L166" s="28"/>
      <c r="M166" s="29"/>
      <c r="N166" s="29"/>
      <c r="O166" s="27"/>
      <c r="P166" s="27"/>
    </row>
    <row r="167" spans="1:16" s="30" customFormat="1">
      <c r="I167" s="27"/>
      <c r="J167" s="27"/>
      <c r="K167" s="27"/>
      <c r="L167" s="28"/>
      <c r="M167" s="29"/>
      <c r="N167" s="29"/>
      <c r="O167" s="27"/>
      <c r="P167" s="27"/>
    </row>
    <row r="168" spans="1:16" s="30" customFormat="1">
      <c r="I168" s="27"/>
      <c r="J168" s="27"/>
      <c r="K168" s="27"/>
      <c r="L168" s="28"/>
      <c r="M168" s="29"/>
      <c r="N168" s="29"/>
      <c r="O168" s="27"/>
      <c r="P168" s="27"/>
    </row>
    <row r="169" spans="1:16" s="30" customFormat="1">
      <c r="I169" s="27"/>
      <c r="J169" s="27"/>
      <c r="K169" s="27"/>
      <c r="L169" s="28"/>
      <c r="M169" s="29"/>
      <c r="N169" s="29"/>
      <c r="O169" s="27"/>
      <c r="P169" s="27"/>
    </row>
    <row r="170" spans="1:16" s="30" customFormat="1">
      <c r="I170" s="27"/>
      <c r="J170" s="27"/>
      <c r="K170" s="27"/>
      <c r="L170" s="28"/>
      <c r="M170" s="29"/>
      <c r="N170" s="29"/>
      <c r="O170" s="27"/>
      <c r="P170" s="27"/>
    </row>
    <row r="171" spans="1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1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1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1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1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1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</sheetData>
  <mergeCells count="66">
    <mergeCell ref="B82:C82"/>
    <mergeCell ref="A83:E83"/>
    <mergeCell ref="A85:B85"/>
    <mergeCell ref="A86:B86"/>
    <mergeCell ref="A90:C90"/>
    <mergeCell ref="A67:E67"/>
    <mergeCell ref="A69:B69"/>
    <mergeCell ref="A75:B75"/>
    <mergeCell ref="A77:E77"/>
    <mergeCell ref="A79:B79"/>
    <mergeCell ref="A81:B81"/>
    <mergeCell ref="A63:C63"/>
    <mergeCell ref="D63:E63"/>
    <mergeCell ref="A64:C64"/>
    <mergeCell ref="D64:E64"/>
    <mergeCell ref="A65:C65"/>
    <mergeCell ref="A66:C66"/>
    <mergeCell ref="A60:C60"/>
    <mergeCell ref="D60:E60"/>
    <mergeCell ref="A61:C61"/>
    <mergeCell ref="D61:E61"/>
    <mergeCell ref="A62:C62"/>
    <mergeCell ref="D62:E62"/>
    <mergeCell ref="A56:C56"/>
    <mergeCell ref="D56:E56"/>
    <mergeCell ref="A57:C58"/>
    <mergeCell ref="D57:E58"/>
    <mergeCell ref="A59:C59"/>
    <mergeCell ref="D59:E59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29:G29"/>
    <mergeCell ref="A36:G36"/>
    <mergeCell ref="A38:E38"/>
    <mergeCell ref="A42:C42"/>
    <mergeCell ref="A43:C43"/>
    <mergeCell ref="D43:E43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Ошар 58 2а кат</vt:lpstr>
      <vt:lpstr>'Ошар 58 2а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2017-03-27T08:55:04Z</dcterms:created>
  <dcterms:modified xsi:type="dcterms:W3CDTF">2017-03-27T08:55:15Z</dcterms:modified>
</cp:coreProperties>
</file>