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Залом 5_4 кат" sheetId="1" r:id="rId1"/>
  </sheets>
  <externalReferences>
    <externalReference r:id="rId2"/>
  </externalReferences>
  <definedNames>
    <definedName name="_xlnm.Print_Area" localSheetId="0">'Залом 5_4 кат'!$A$1:$G$94</definedName>
  </definedNames>
  <calcPr calcId="125725"/>
</workbook>
</file>

<file path=xl/calcChain.xml><?xml version="1.0" encoding="utf-8"?>
<calcChain xmlns="http://schemas.openxmlformats.org/spreadsheetml/2006/main">
  <c r="E84" i="1"/>
  <c r="E83"/>
  <c r="D78"/>
  <c r="D66"/>
  <c r="D65"/>
  <c r="D64" s="1"/>
  <c r="D44" s="1"/>
  <c r="E41"/>
  <c r="F26"/>
  <c r="E26"/>
  <c r="G25"/>
  <c r="F25"/>
  <c r="E25"/>
  <c r="G24"/>
  <c r="F24"/>
  <c r="E24"/>
  <c r="F23"/>
  <c r="E23"/>
  <c r="D56" l="1"/>
  <c r="D62"/>
</calcChain>
</file>

<file path=xl/sharedStrings.xml><?xml version="1.0" encoding="utf-8"?>
<sst xmlns="http://schemas.openxmlformats.org/spreadsheetml/2006/main" count="119" uniqueCount="101">
  <si>
    <t>О Т Ч Е Т  о  выполнении договора управления</t>
  </si>
  <si>
    <t>ОАО "ДК Нижегородского района"</t>
  </si>
  <si>
    <t>за 2016 год</t>
  </si>
  <si>
    <t>ул.Заломова  дом № 5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</si>
  <si>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</si>
  <si>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</si>
  <si>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</si>
  <si>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</si>
  <si>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</si>
  <si>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</si>
  <si>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</si>
  <si>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</si>
  <si>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</si>
  <si>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10.07.2012г.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</si>
  <si>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</si>
  <si>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</si>
  <si>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</si>
  <si>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</si>
  <si>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</si>
  <si>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</si>
  <si>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</si>
  <si>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</si>
  <si>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</si>
  <si>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</si>
  <si>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</si>
  <si>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</si>
  <si>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</si>
  <si>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</si>
  <si>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</si>
  <si>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</si>
  <si>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</si>
  <si>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</si>
  <si>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</si>
  <si>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</si>
  <si>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</si>
  <si>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</si>
  <si>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</si>
  <si>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</si>
  <si>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</si>
  <si>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</si>
  <si>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</si>
  <si>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</si>
  <si>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1РВИ от 01.10.2014</t>
  </si>
  <si>
    <t>ООО "МедиаГет"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</si>
  <si>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</si>
  <si>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</si>
  <si>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</si>
  <si>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</si>
  <si>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</si>
  <si>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</si>
  <si>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</si>
  <si>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</si>
  <si>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</si>
  <si>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</si>
  <si>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</si>
  <si>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</si>
  <si>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</si>
  <si>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</si>
  <si>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</si>
  <si>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</si>
  <si>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</si>
  <si>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</si>
  <si>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</si>
  <si>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</si>
  <si>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</si>
  <si>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</si>
  <si>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</si>
  <si>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</si>
  <si>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</si>
  <si>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</si>
  <si>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</si>
  <si>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</si>
  <si>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</si>
  <si>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</si>
  <si>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</si>
  <si>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лестничных клеток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</si>
  <si>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</si>
  <si>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</si>
  <si>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</si>
  <si>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</si>
  <si>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</si>
  <si>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</si>
  <si>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</si>
  <si>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</si>
  <si>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</si>
  <si>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</si>
  <si>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</si>
  <si>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</si>
  <si>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Ремонт системы ц/о</t>
  </si>
  <si>
    <t>Сентябрь 2016 г.</t>
  </si>
  <si>
    <t>НЭК-НН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</si>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</sst>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</cellStyleXfs>
  <cellXfs count="15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justify" vertical="top"/>
    </xf>
    <xf numFmtId="164" fontId="17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9" fillId="0" borderId="0" xfId="0" applyFont="1" applyFill="1" applyAlignment="1">
      <alignment vertical="top"/>
    </xf>
    <xf numFmtId="164" fontId="19" fillId="0" borderId="21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vertical="top"/>
    </xf>
    <xf numFmtId="0" fontId="15" fillId="0" borderId="26" xfId="0" applyFont="1" applyFill="1" applyBorder="1" applyAlignment="1">
      <alignment vertical="top"/>
    </xf>
    <xf numFmtId="0" fontId="20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21" fillId="0" borderId="25" xfId="0" applyFont="1" applyFill="1" applyBorder="1" applyAlignment="1">
      <alignment horizontal="left" vertical="top"/>
    </xf>
    <xf numFmtId="0" fontId="21" fillId="0" borderId="27" xfId="0" applyFont="1" applyFill="1" applyBorder="1" applyAlignment="1">
      <alignment horizontal="left" vertical="top"/>
    </xf>
    <xf numFmtId="164" fontId="22" fillId="0" borderId="9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top"/>
    </xf>
    <xf numFmtId="0" fontId="15" fillId="0" borderId="33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31" xfId="0" applyFont="1" applyFill="1" applyBorder="1" applyAlignment="1">
      <alignment horizontal="justify" vertical="top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164" fontId="23" fillId="0" borderId="11" xfId="1" applyFont="1" applyFill="1" applyBorder="1" applyAlignment="1">
      <alignment horizontal="center" vertical="center"/>
    </xf>
    <xf numFmtId="164" fontId="23" fillId="0" borderId="30" xfId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justify" vertical="center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164" fontId="24" fillId="0" borderId="11" xfId="0" applyNumberFormat="1" applyFont="1" applyFill="1" applyBorder="1" applyAlignment="1">
      <alignment horizontal="center"/>
    </xf>
    <xf numFmtId="164" fontId="24" fillId="0" borderId="30" xfId="0" applyNumberFormat="1" applyFont="1" applyFill="1" applyBorder="1" applyAlignment="1">
      <alignment horizontal="center"/>
    </xf>
    <xf numFmtId="0" fontId="20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39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19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top"/>
    </xf>
    <xf numFmtId="0" fontId="3" fillId="0" borderId="22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40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4" fontId="3" fillId="0" borderId="19" xfId="0" applyNumberFormat="1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33"/>
  <sheetViews>
    <sheetView tabSelected="1" view="pageBreakPreview" topLeftCell="A4" zoomScaleNormal="100" zoomScaleSheetLayoutView="100" workbookViewId="0">
      <selection activeCell="G63" sqref="G63"/>
    </sheetView>
  </sheetViews>
  <sheetFormatPr defaultColWidth="9.140625" defaultRowHeight="16.5"/>
  <cols>
    <col min="1" max="1" width="21" style="2" customWidth="1"/>
    <col min="2" max="2" width="22.28515625" style="2" customWidth="1"/>
    <col min="3" max="3" width="15.140625" style="2" customWidth="1"/>
    <col min="4" max="4" width="13.5703125" style="2" customWidth="1"/>
    <col min="5" max="5" width="22.140625" style="2" customWidth="1"/>
    <col min="6" max="6" width="16" style="2" bestFit="1" customWidth="1"/>
    <col min="7" max="7" width="20.42578125" style="2" customWidth="1"/>
    <col min="8" max="8" width="11.57031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1963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3408.2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4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384">
      <c r="O17" s="17"/>
    </row>
    <row r="18" spans="1:16384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384" s="14" customFormat="1" ht="15.75">
      <c r="A19" s="14" t="s">
        <v>17</v>
      </c>
      <c r="I19" s="3"/>
      <c r="J19" s="3"/>
      <c r="K19" s="3"/>
      <c r="L19" s="4"/>
      <c r="M19" s="5"/>
      <c r="N19" s="5"/>
      <c r="O19" s="17"/>
      <c r="P19" s="3"/>
    </row>
    <row r="20" spans="1:16384" ht="17.25" thickBot="1"/>
    <row r="21" spans="1:16384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384" s="27" customFormat="1" ht="45.7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384" s="30" customFormat="1" ht="33">
      <c r="A23" s="35" t="s">
        <v>29</v>
      </c>
      <c r="B23" s="36">
        <v>743001.83</v>
      </c>
      <c r="C23" s="36">
        <v>690645.78570794233</v>
      </c>
      <c r="D23" s="36">
        <v>175830.34999999986</v>
      </c>
      <c r="E23" s="37">
        <f>B23-C23</f>
        <v>52356.044292057632</v>
      </c>
      <c r="F23" s="37">
        <f>D23+B23-C23</f>
        <v>228186.39429205749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384" s="30" customFormat="1">
      <c r="A24" s="39" t="s">
        <v>30</v>
      </c>
      <c r="B24" s="40">
        <v>198988.56</v>
      </c>
      <c r="C24" s="40">
        <v>184960.83</v>
      </c>
      <c r="D24" s="40">
        <v>46481.119999999995</v>
      </c>
      <c r="E24" s="40">
        <f t="shared" ref="E24:E26" si="0">B24-C24</f>
        <v>14027.73000000001</v>
      </c>
      <c r="F24" s="40">
        <f>D24+B24-C24</f>
        <v>60508.850000000006</v>
      </c>
      <c r="G24" s="41">
        <f>C24-D72</f>
        <v>181289.03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384" s="30" customFormat="1">
      <c r="A25" s="39" t="s">
        <v>31</v>
      </c>
      <c r="B25" s="40">
        <v>0</v>
      </c>
      <c r="C25" s="40">
        <v>721.55</v>
      </c>
      <c r="D25" s="40">
        <v>10797.439999999988</v>
      </c>
      <c r="E25" s="40">
        <f t="shared" si="0"/>
        <v>-721.55</v>
      </c>
      <c r="F25" s="40">
        <f>D25+B25-C25</f>
        <v>10075.889999999989</v>
      </c>
      <c r="G25" s="41">
        <f>C25-D78</f>
        <v>721.55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384" s="30" customFormat="1" ht="17.25" thickBot="1">
      <c r="A26" s="42" t="s">
        <v>32</v>
      </c>
      <c r="B26" s="43">
        <v>64276.44</v>
      </c>
      <c r="C26" s="43">
        <v>59747.164292057561</v>
      </c>
      <c r="D26" s="43">
        <v>12232.949999999997</v>
      </c>
      <c r="E26" s="43">
        <f t="shared" si="0"/>
        <v>4529.2757079424409</v>
      </c>
      <c r="F26" s="43">
        <f>D26+B26-C26</f>
        <v>16762.225707942438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384" s="47" customFormat="1">
      <c r="A27" s="45" t="s">
        <v>33</v>
      </c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  <c r="WVQ27" s="46"/>
      <c r="WVR27" s="46"/>
      <c r="WVS27" s="46"/>
      <c r="WVT27" s="46"/>
      <c r="WVU27" s="46"/>
      <c r="WVV27" s="46"/>
      <c r="WVW27" s="46"/>
      <c r="WVX27" s="46"/>
      <c r="WVY27" s="46"/>
      <c r="WVZ27" s="46"/>
      <c r="WWA27" s="46"/>
      <c r="WWB27" s="46"/>
      <c r="WWC27" s="46"/>
      <c r="WWD27" s="46"/>
      <c r="WWE27" s="46"/>
      <c r="WWF27" s="46"/>
      <c r="WWG27" s="46"/>
      <c r="WWH27" s="46"/>
      <c r="WWI27" s="46"/>
      <c r="WWJ27" s="46"/>
      <c r="WWK27" s="46"/>
      <c r="WWL27" s="46"/>
      <c r="WWM27" s="46"/>
      <c r="WWN27" s="46"/>
      <c r="WWO27" s="46"/>
      <c r="WWP27" s="46"/>
      <c r="WWQ27" s="46"/>
      <c r="WWR27" s="46"/>
      <c r="WWS27" s="46"/>
      <c r="WWT27" s="46"/>
      <c r="WWU27" s="46"/>
      <c r="WWV27" s="46"/>
      <c r="WWW27" s="46"/>
      <c r="WWX27" s="46"/>
      <c r="WWY27" s="46"/>
      <c r="WWZ27" s="46"/>
      <c r="WXA27" s="46"/>
      <c r="WXB27" s="46"/>
      <c r="WXC27" s="46"/>
      <c r="WXD27" s="46"/>
      <c r="WXE27" s="46"/>
      <c r="WXF27" s="46"/>
      <c r="WXG27" s="46"/>
      <c r="WXH27" s="46"/>
      <c r="WXI27" s="46"/>
      <c r="WXJ27" s="46"/>
      <c r="WXK27" s="46"/>
      <c r="WXL27" s="46"/>
      <c r="WXM27" s="46"/>
      <c r="WXN27" s="46"/>
      <c r="WXO27" s="46"/>
      <c r="WXP27" s="46"/>
      <c r="WXQ27" s="46"/>
      <c r="WXR27" s="46"/>
      <c r="WXS27" s="46"/>
      <c r="WXT27" s="46"/>
      <c r="WXU27" s="46"/>
      <c r="WXV27" s="46"/>
      <c r="WXW27" s="46"/>
      <c r="WXX27" s="46"/>
      <c r="WXY27" s="46"/>
      <c r="WXZ27" s="46"/>
      <c r="WYA27" s="46"/>
      <c r="WYB27" s="46"/>
      <c r="WYC27" s="46"/>
      <c r="WYD27" s="46"/>
      <c r="WYE27" s="46"/>
      <c r="WYF27" s="46"/>
      <c r="WYG27" s="46"/>
      <c r="WYH27" s="46"/>
      <c r="WYI27" s="46"/>
      <c r="WYJ27" s="46"/>
      <c r="WYK27" s="46"/>
      <c r="WYL27" s="46"/>
      <c r="WYM27" s="46"/>
      <c r="WYN27" s="46"/>
      <c r="WYO27" s="46"/>
      <c r="WYP27" s="46"/>
      <c r="WYQ27" s="46"/>
      <c r="WYR27" s="46"/>
      <c r="WYS27" s="46"/>
      <c r="WYT27" s="46"/>
      <c r="WYU27" s="46"/>
      <c r="WYV27" s="46"/>
      <c r="WYW27" s="46"/>
      <c r="WYX27" s="46"/>
      <c r="WYY27" s="46"/>
      <c r="WYZ27" s="46"/>
      <c r="WZA27" s="46"/>
      <c r="WZB27" s="46"/>
      <c r="WZC27" s="46"/>
      <c r="WZD27" s="46"/>
      <c r="WZE27" s="46"/>
      <c r="WZF27" s="46"/>
      <c r="WZG27" s="46"/>
      <c r="WZH27" s="46"/>
      <c r="WZI27" s="46"/>
      <c r="WZJ27" s="46"/>
      <c r="WZK27" s="46"/>
      <c r="WZL27" s="46"/>
      <c r="WZM27" s="46"/>
      <c r="WZN27" s="46"/>
      <c r="WZO27" s="46"/>
      <c r="WZP27" s="46"/>
      <c r="WZQ27" s="46"/>
      <c r="WZR27" s="46"/>
      <c r="WZS27" s="46"/>
      <c r="WZT27" s="46"/>
      <c r="WZU27" s="46"/>
      <c r="WZV27" s="46"/>
      <c r="WZW27" s="46"/>
      <c r="WZX27" s="46"/>
      <c r="WZY27" s="46"/>
      <c r="WZZ27" s="46"/>
      <c r="XAA27" s="46"/>
      <c r="XAB27" s="46"/>
      <c r="XAC27" s="46"/>
      <c r="XAD27" s="46"/>
      <c r="XAE27" s="46"/>
      <c r="XAF27" s="46"/>
      <c r="XAG27" s="46"/>
      <c r="XAH27" s="46"/>
      <c r="XAI27" s="46"/>
      <c r="XAJ27" s="46"/>
      <c r="XAK27" s="46"/>
      <c r="XAL27" s="46"/>
      <c r="XAM27" s="46"/>
      <c r="XAN27" s="46"/>
      <c r="XAO27" s="46"/>
      <c r="XAP27" s="46"/>
      <c r="XAQ27" s="46"/>
      <c r="XAR27" s="46"/>
      <c r="XAS27" s="46"/>
      <c r="XAT27" s="46"/>
      <c r="XAU27" s="46"/>
      <c r="XAV27" s="46"/>
      <c r="XAW27" s="46"/>
      <c r="XAX27" s="46"/>
      <c r="XAY27" s="46"/>
      <c r="XAZ27" s="46"/>
      <c r="XBA27" s="46"/>
      <c r="XBB27" s="46"/>
      <c r="XBC27" s="46"/>
      <c r="XBD27" s="46"/>
      <c r="XBE27" s="46"/>
      <c r="XBF27" s="46"/>
      <c r="XBG27" s="46"/>
      <c r="XBH27" s="46"/>
      <c r="XBI27" s="46"/>
      <c r="XBJ27" s="46"/>
      <c r="XBK27" s="46"/>
      <c r="XBL27" s="46"/>
      <c r="XBM27" s="46"/>
      <c r="XBN27" s="46"/>
      <c r="XBO27" s="46"/>
      <c r="XBP27" s="46"/>
      <c r="XBQ27" s="46"/>
      <c r="XBR27" s="46"/>
      <c r="XBS27" s="46"/>
      <c r="XBT27" s="46"/>
      <c r="XBU27" s="46"/>
      <c r="XBV27" s="46"/>
      <c r="XBW27" s="46"/>
      <c r="XBX27" s="46"/>
      <c r="XBY27" s="46"/>
      <c r="XBZ27" s="46"/>
      <c r="XCA27" s="46"/>
      <c r="XCB27" s="46"/>
      <c r="XCC27" s="46"/>
      <c r="XCD27" s="46"/>
      <c r="XCE27" s="46"/>
      <c r="XCF27" s="46"/>
      <c r="XCG27" s="46"/>
      <c r="XCH27" s="46"/>
      <c r="XCI27" s="46"/>
      <c r="XCJ27" s="46"/>
      <c r="XCK27" s="46"/>
      <c r="XCL27" s="46"/>
      <c r="XCM27" s="46"/>
      <c r="XCN27" s="46"/>
      <c r="XCO27" s="46"/>
      <c r="XCP27" s="46"/>
      <c r="XCQ27" s="46"/>
      <c r="XCR27" s="46"/>
      <c r="XCS27" s="46"/>
      <c r="XCT27" s="46"/>
      <c r="XCU27" s="46"/>
      <c r="XCV27" s="46"/>
      <c r="XCW27" s="46"/>
      <c r="XCX27" s="46"/>
      <c r="XCY27" s="46"/>
      <c r="XCZ27" s="46"/>
      <c r="XDA27" s="46"/>
      <c r="XDB27" s="46"/>
      <c r="XDC27" s="46"/>
      <c r="XDD27" s="46"/>
      <c r="XDE27" s="46"/>
      <c r="XDF27" s="46"/>
      <c r="XDG27" s="46"/>
      <c r="XDH27" s="46"/>
      <c r="XDI27" s="46"/>
      <c r="XDJ27" s="46"/>
      <c r="XDK27" s="46"/>
      <c r="XDL27" s="46"/>
      <c r="XDM27" s="46"/>
      <c r="XDN27" s="46"/>
      <c r="XDO27" s="46"/>
      <c r="XDP27" s="46"/>
      <c r="XDQ27" s="46"/>
      <c r="XDR27" s="46"/>
      <c r="XDS27" s="46"/>
      <c r="XDT27" s="46"/>
      <c r="XDU27" s="46"/>
      <c r="XDV27" s="46"/>
      <c r="XDW27" s="46"/>
      <c r="XDX27" s="46"/>
      <c r="XDY27" s="46"/>
      <c r="XDZ27" s="46"/>
      <c r="XEA27" s="46"/>
      <c r="XEB27" s="46"/>
      <c r="XEC27" s="46"/>
      <c r="XED27" s="46"/>
      <c r="XEE27" s="46"/>
      <c r="XEF27" s="46"/>
      <c r="XEG27" s="46"/>
      <c r="XEH27" s="46"/>
      <c r="XEI27" s="46"/>
      <c r="XEJ27" s="46"/>
      <c r="XEK27" s="46"/>
      <c r="XEL27" s="46"/>
      <c r="XEM27" s="46"/>
      <c r="XEN27" s="46"/>
      <c r="XEO27" s="46"/>
      <c r="XEP27" s="46"/>
      <c r="XEQ27" s="46"/>
      <c r="XER27" s="46"/>
      <c r="XES27" s="46"/>
      <c r="XET27" s="46"/>
      <c r="XEU27" s="46"/>
      <c r="XEV27" s="46"/>
      <c r="XEW27" s="46"/>
      <c r="XEX27" s="46"/>
      <c r="XEY27" s="46"/>
      <c r="XEZ27" s="46"/>
      <c r="XFA27" s="46"/>
      <c r="XFB27" s="46"/>
      <c r="XFC27" s="46"/>
      <c r="XFD27" s="46"/>
    </row>
    <row r="28" spans="1:16384" s="30" customFormat="1">
      <c r="A28" s="48"/>
      <c r="B28" s="48"/>
      <c r="C28" s="49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384" s="56" customFormat="1">
      <c r="A29" s="50" t="s">
        <v>34</v>
      </c>
      <c r="B29" s="50"/>
      <c r="C29" s="50"/>
      <c r="D29" s="50"/>
      <c r="E29" s="50"/>
      <c r="F29" s="50"/>
      <c r="G29" s="50"/>
      <c r="H29" s="51"/>
      <c r="I29" s="52"/>
      <c r="J29" s="53"/>
      <c r="K29" s="53"/>
      <c r="L29" s="54"/>
      <c r="M29" s="55"/>
      <c r="N29" s="55"/>
      <c r="O29" s="53"/>
      <c r="P29" s="53"/>
    </row>
    <row r="30" spans="1:16384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384" s="30" customFormat="1" ht="49.5">
      <c r="A31" s="57" t="s">
        <v>35</v>
      </c>
      <c r="B31" s="58" t="s">
        <v>36</v>
      </c>
      <c r="C31" s="58" t="s">
        <v>37</v>
      </c>
      <c r="D31" s="59" t="s">
        <v>38</v>
      </c>
      <c r="E31" s="60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384" s="64" customFormat="1" ht="25.5">
      <c r="A32" s="61" t="s">
        <v>40</v>
      </c>
      <c r="B32" s="61" t="s">
        <v>41</v>
      </c>
      <c r="C32" s="62">
        <v>7906.1399999999985</v>
      </c>
      <c r="D32" s="62">
        <v>0</v>
      </c>
      <c r="E32" s="62">
        <v>0</v>
      </c>
      <c r="F32" s="63"/>
      <c r="G32" s="63"/>
      <c r="H32" s="63"/>
      <c r="I32" s="26"/>
      <c r="J32" s="27"/>
      <c r="K32" s="27"/>
      <c r="L32" s="28"/>
      <c r="M32" s="29"/>
      <c r="N32" s="29"/>
      <c r="O32" s="27"/>
      <c r="P32" s="27"/>
    </row>
    <row r="33" spans="1:16" s="64" customFormat="1" ht="12.75">
      <c r="A33" s="61" t="s">
        <v>42</v>
      </c>
      <c r="B33" s="61" t="s">
        <v>43</v>
      </c>
      <c r="C33" s="62">
        <v>21.6</v>
      </c>
      <c r="D33" s="62">
        <v>0</v>
      </c>
      <c r="E33" s="62">
        <v>0</v>
      </c>
      <c r="F33" s="63"/>
      <c r="G33" s="63"/>
      <c r="H33" s="63"/>
      <c r="I33" s="26"/>
      <c r="J33" s="27"/>
      <c r="K33" s="27"/>
      <c r="L33" s="28"/>
      <c r="M33" s="29"/>
      <c r="N33" s="29"/>
      <c r="O33" s="27"/>
      <c r="P33" s="27"/>
    </row>
    <row r="34" spans="1:16" s="64" customFormat="1" ht="13.5" thickBot="1">
      <c r="A34" s="61" t="s">
        <v>44</v>
      </c>
      <c r="B34" s="61" t="s">
        <v>45</v>
      </c>
      <c r="C34" s="62">
        <v>712.80000000000007</v>
      </c>
      <c r="D34" s="62">
        <v>0</v>
      </c>
      <c r="E34" s="62">
        <v>0</v>
      </c>
      <c r="F34" s="63"/>
      <c r="G34" s="63"/>
      <c r="H34" s="63"/>
      <c r="I34" s="26"/>
      <c r="J34" s="27"/>
      <c r="K34" s="27"/>
      <c r="L34" s="28"/>
      <c r="M34" s="29"/>
      <c r="N34" s="29"/>
      <c r="O34" s="27"/>
      <c r="P34" s="27"/>
    </row>
    <row r="35" spans="1:16" s="64" customFormat="1" ht="17.25" thickBot="1">
      <c r="A35" s="65" t="s">
        <v>46</v>
      </c>
      <c r="B35" s="66"/>
      <c r="C35" s="67">
        <v>8640.5400000000009</v>
      </c>
      <c r="D35" s="68"/>
      <c r="E35" s="69"/>
      <c r="F35" s="63"/>
      <c r="G35" s="63"/>
      <c r="H35" s="63"/>
      <c r="I35" s="63"/>
      <c r="L35" s="70"/>
      <c r="M35" s="71"/>
      <c r="N35" s="71"/>
    </row>
    <row r="36" spans="1:16" s="64" customFormat="1" ht="12.75">
      <c r="A36" s="72"/>
      <c r="B36" s="73"/>
      <c r="C36" s="73"/>
      <c r="D36" s="73"/>
      <c r="E36" s="74"/>
      <c r="F36" s="63"/>
      <c r="G36" s="63"/>
      <c r="H36" s="63"/>
      <c r="I36" s="26"/>
      <c r="J36" s="27"/>
      <c r="K36" s="27"/>
      <c r="L36" s="28"/>
      <c r="M36" s="29"/>
      <c r="N36" s="29"/>
      <c r="O36" s="27"/>
      <c r="P36" s="27"/>
    </row>
    <row r="37" spans="1:16" s="30" customFormat="1" ht="20.25">
      <c r="A37" s="75" t="s">
        <v>47</v>
      </c>
      <c r="B37" s="75"/>
      <c r="C37" s="75"/>
      <c r="D37" s="75"/>
      <c r="E37" s="75"/>
      <c r="F37" s="75"/>
      <c r="G37" s="75"/>
      <c r="H37" s="25"/>
      <c r="I37" s="26"/>
      <c r="J37" s="27"/>
      <c r="K37" s="27"/>
      <c r="L37" s="28"/>
      <c r="M37" s="29"/>
      <c r="N37" s="29"/>
      <c r="O37" s="27"/>
      <c r="P37" s="27"/>
    </row>
    <row r="38" spans="1:16" s="30" customFormat="1">
      <c r="A38" s="25"/>
      <c r="B38" s="25"/>
      <c r="C38" s="25"/>
      <c r="D38" s="25"/>
      <c r="E38" s="25"/>
      <c r="F38" s="25"/>
      <c r="G38" s="25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33.75" customHeight="1">
      <c r="A39" s="76" t="s">
        <v>48</v>
      </c>
      <c r="B39" s="76"/>
      <c r="C39" s="76"/>
      <c r="D39" s="76"/>
      <c r="E39" s="76"/>
      <c r="F39" s="25"/>
      <c r="G39" s="25"/>
      <c r="H39" s="25"/>
      <c r="I39" s="26"/>
      <c r="J39" s="27"/>
      <c r="K39" s="27"/>
      <c r="L39" s="28"/>
      <c r="M39" s="29"/>
      <c r="N39" s="29"/>
      <c r="O39" s="27"/>
      <c r="P39" s="27"/>
    </row>
    <row r="40" spans="1:16" s="30" customFormat="1" ht="17.25" thickBot="1">
      <c r="A40" s="25"/>
      <c r="B40" s="25"/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17.25" thickBot="1">
      <c r="A41" s="77" t="s">
        <v>49</v>
      </c>
      <c r="B41" s="77"/>
      <c r="C41" s="77"/>
      <c r="D41" s="77"/>
      <c r="E41" s="78">
        <f>B23+B26</f>
        <v>807278.27</v>
      </c>
      <c r="F41" s="25"/>
      <c r="G41" s="49"/>
      <c r="H41" s="49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17.25" thickBot="1">
      <c r="A42" s="79"/>
      <c r="B42" s="79"/>
      <c r="C42" s="79"/>
      <c r="D42" s="79"/>
      <c r="E42" s="79"/>
      <c r="F42" s="25"/>
      <c r="G42" s="25"/>
      <c r="H42" s="25"/>
      <c r="I42" s="26"/>
      <c r="J42" s="27"/>
      <c r="K42" s="27"/>
      <c r="L42" s="28"/>
      <c r="M42" s="29"/>
      <c r="N42" s="29"/>
      <c r="O42" s="27"/>
      <c r="P42" s="27"/>
    </row>
    <row r="43" spans="1:16" s="30" customFormat="1" ht="17.25" thickBot="1">
      <c r="A43" s="80" t="s">
        <v>50</v>
      </c>
      <c r="B43" s="81"/>
      <c r="C43" s="82"/>
      <c r="D43" s="83" t="s">
        <v>51</v>
      </c>
      <c r="E43" s="84" t="s">
        <v>52</v>
      </c>
      <c r="F43" s="25"/>
      <c r="G43" s="25"/>
      <c r="H43" s="25"/>
      <c r="L43" s="85"/>
      <c r="M43" s="86"/>
      <c r="N43" s="86"/>
    </row>
    <row r="44" spans="1:16" s="30" customFormat="1" ht="17.25" thickBot="1">
      <c r="A44" s="87" t="s">
        <v>53</v>
      </c>
      <c r="B44" s="88"/>
      <c r="C44" s="88"/>
      <c r="D44" s="89">
        <f>(E41-D64)*'[1]% для расчета 2016'!G7/100</f>
        <v>292197.60731454386</v>
      </c>
      <c r="E44" s="90"/>
      <c r="F44" s="25"/>
      <c r="G44" s="49"/>
      <c r="H44" s="25"/>
      <c r="L44" s="85"/>
      <c r="M44" s="86"/>
      <c r="N44" s="86"/>
    </row>
    <row r="45" spans="1:16" s="30" customFormat="1" ht="72" customHeight="1">
      <c r="A45" s="91" t="s">
        <v>54</v>
      </c>
      <c r="B45" s="92"/>
      <c r="C45" s="92"/>
      <c r="D45" s="93" t="s">
        <v>55</v>
      </c>
      <c r="E45" s="94"/>
      <c r="F45" s="25"/>
      <c r="G45" s="25"/>
      <c r="H45" s="25"/>
      <c r="L45" s="85"/>
      <c r="M45" s="86"/>
      <c r="N45" s="86"/>
    </row>
    <row r="46" spans="1:16" s="30" customFormat="1" ht="51" customHeight="1">
      <c r="A46" s="95" t="s">
        <v>56</v>
      </c>
      <c r="B46" s="96"/>
      <c r="C46" s="97"/>
      <c r="D46" s="93" t="s">
        <v>55</v>
      </c>
      <c r="E46" s="94"/>
      <c r="F46" s="25"/>
      <c r="G46" s="25"/>
      <c r="H46" s="25"/>
      <c r="L46" s="85"/>
      <c r="M46" s="86"/>
      <c r="N46" s="86"/>
    </row>
    <row r="47" spans="1:16" s="30" customFormat="1" ht="53.25" customHeight="1">
      <c r="A47" s="95" t="s">
        <v>57</v>
      </c>
      <c r="B47" s="96"/>
      <c r="C47" s="97"/>
      <c r="D47" s="93" t="s">
        <v>55</v>
      </c>
      <c r="E47" s="94"/>
      <c r="F47" s="25"/>
      <c r="G47" s="25"/>
      <c r="H47" s="25"/>
      <c r="L47" s="85"/>
      <c r="M47" s="86"/>
      <c r="N47" s="86"/>
    </row>
    <row r="48" spans="1:16" s="30" customFormat="1" ht="66" customHeight="1">
      <c r="A48" s="98" t="s">
        <v>58</v>
      </c>
      <c r="B48" s="99"/>
      <c r="C48" s="99"/>
      <c r="D48" s="95" t="s">
        <v>59</v>
      </c>
      <c r="E48" s="100"/>
      <c r="F48" s="25"/>
      <c r="G48" s="25"/>
      <c r="H48" s="25"/>
      <c r="L48" s="85"/>
      <c r="M48" s="86"/>
      <c r="N48" s="86"/>
    </row>
    <row r="49" spans="1:16" s="30" customFormat="1" ht="33.75" customHeight="1">
      <c r="A49" s="98" t="s">
        <v>60</v>
      </c>
      <c r="B49" s="99"/>
      <c r="C49" s="99"/>
      <c r="D49" s="93" t="s">
        <v>61</v>
      </c>
      <c r="E49" s="94"/>
      <c r="F49" s="25"/>
      <c r="G49" s="25"/>
      <c r="H49" s="25"/>
      <c r="L49" s="85"/>
      <c r="M49" s="86"/>
      <c r="N49" s="86"/>
    </row>
    <row r="50" spans="1:16" s="30" customFormat="1" ht="54" customHeight="1">
      <c r="A50" s="101" t="s">
        <v>62</v>
      </c>
      <c r="B50" s="102"/>
      <c r="C50" s="102"/>
      <c r="D50" s="93" t="s">
        <v>55</v>
      </c>
      <c r="E50" s="94"/>
      <c r="F50" s="25"/>
      <c r="G50" s="25"/>
      <c r="H50" s="25"/>
      <c r="L50" s="85"/>
      <c r="M50" s="86"/>
      <c r="N50" s="86"/>
    </row>
    <row r="51" spans="1:16" s="30" customFormat="1" ht="49.5" customHeight="1">
      <c r="A51" s="101" t="s">
        <v>63</v>
      </c>
      <c r="B51" s="102"/>
      <c r="C51" s="102"/>
      <c r="D51" s="93" t="s">
        <v>55</v>
      </c>
      <c r="E51" s="94"/>
      <c r="F51" s="25"/>
      <c r="G51" s="25"/>
      <c r="H51" s="25"/>
      <c r="L51" s="85"/>
      <c r="M51" s="86"/>
      <c r="N51" s="86"/>
    </row>
    <row r="52" spans="1:16" s="30" customFormat="1" ht="31.5" customHeight="1">
      <c r="A52" s="101" t="s">
        <v>64</v>
      </c>
      <c r="B52" s="102"/>
      <c r="C52" s="102"/>
      <c r="D52" s="95" t="s">
        <v>65</v>
      </c>
      <c r="E52" s="100"/>
      <c r="F52" s="25"/>
      <c r="G52" s="25"/>
      <c r="H52" s="25"/>
      <c r="L52" s="85"/>
      <c r="M52" s="86"/>
      <c r="N52" s="86"/>
    </row>
    <row r="53" spans="1:16" s="30" customFormat="1" ht="24.75" customHeight="1">
      <c r="A53" s="103" t="s">
        <v>66</v>
      </c>
      <c r="B53" s="104"/>
      <c r="C53" s="105"/>
      <c r="D53" s="93" t="s">
        <v>55</v>
      </c>
      <c r="E53" s="94"/>
      <c r="F53" s="25"/>
      <c r="G53" s="25"/>
      <c r="H53" s="25"/>
      <c r="L53" s="85"/>
      <c r="M53" s="86"/>
      <c r="N53" s="86"/>
    </row>
    <row r="54" spans="1:16" s="30" customFormat="1" ht="42.75" customHeight="1">
      <c r="A54" s="96" t="s">
        <v>67</v>
      </c>
      <c r="B54" s="96"/>
      <c r="C54" s="97"/>
      <c r="D54" s="93" t="s">
        <v>55</v>
      </c>
      <c r="E54" s="94"/>
      <c r="F54" s="25"/>
      <c r="G54" s="25"/>
      <c r="H54" s="25"/>
      <c r="L54" s="85"/>
      <c r="M54" s="86"/>
      <c r="N54" s="86"/>
    </row>
    <row r="55" spans="1:16" s="30" customFormat="1">
      <c r="A55" s="106" t="s">
        <v>68</v>
      </c>
      <c r="B55" s="107"/>
      <c r="C55" s="107"/>
      <c r="D55" s="93" t="s">
        <v>69</v>
      </c>
      <c r="E55" s="94"/>
      <c r="F55" s="25"/>
      <c r="G55" s="25"/>
      <c r="H55" s="25"/>
      <c r="L55" s="85"/>
      <c r="M55" s="86"/>
      <c r="N55" s="86"/>
    </row>
    <row r="56" spans="1:16" s="30" customFormat="1">
      <c r="A56" s="98" t="s">
        <v>70</v>
      </c>
      <c r="B56" s="99"/>
      <c r="C56" s="99"/>
      <c r="D56" s="108">
        <f>(E41-D64)*'[1]% для расчета 2016'!G8/100</f>
        <v>390216.02090537542</v>
      </c>
      <c r="E56" s="109"/>
      <c r="F56" s="25"/>
      <c r="G56" s="25"/>
      <c r="H56" s="25"/>
      <c r="L56" s="85"/>
      <c r="M56" s="86"/>
      <c r="N56" s="86"/>
    </row>
    <row r="57" spans="1:16" s="30" customFormat="1" ht="16.5" customHeight="1">
      <c r="A57" s="110" t="s">
        <v>71</v>
      </c>
      <c r="B57" s="111"/>
      <c r="C57" s="111"/>
      <c r="D57" s="93" t="s">
        <v>72</v>
      </c>
      <c r="E57" s="94"/>
      <c r="F57" s="25"/>
      <c r="G57" s="25"/>
      <c r="H57" s="25"/>
      <c r="L57" s="85"/>
      <c r="M57" s="86"/>
      <c r="N57" s="86"/>
    </row>
    <row r="58" spans="1:16" s="30" customFormat="1" ht="60.75" customHeight="1">
      <c r="A58" s="112"/>
      <c r="B58" s="113"/>
      <c r="C58" s="113"/>
      <c r="D58" s="93"/>
      <c r="E58" s="94"/>
      <c r="F58" s="25"/>
      <c r="G58" s="25"/>
      <c r="H58" s="25"/>
      <c r="L58" s="85"/>
      <c r="M58" s="86"/>
      <c r="N58" s="86"/>
    </row>
    <row r="59" spans="1:16" s="30" customFormat="1" ht="51.75" customHeight="1">
      <c r="A59" s="96" t="s">
        <v>73</v>
      </c>
      <c r="B59" s="96"/>
      <c r="C59" s="97"/>
      <c r="D59" s="95" t="s">
        <v>74</v>
      </c>
      <c r="E59" s="100"/>
      <c r="F59" s="25"/>
      <c r="G59" s="25"/>
      <c r="H59" s="25"/>
      <c r="L59" s="85"/>
      <c r="M59" s="86"/>
      <c r="N59" s="86"/>
    </row>
    <row r="60" spans="1:16" s="30" customFormat="1" ht="16.5" customHeight="1">
      <c r="A60" s="106" t="s">
        <v>75</v>
      </c>
      <c r="B60" s="107"/>
      <c r="C60" s="114"/>
      <c r="D60" s="98" t="s">
        <v>74</v>
      </c>
      <c r="E60" s="115"/>
      <c r="F60" s="25"/>
      <c r="G60" s="25"/>
      <c r="H60" s="25"/>
      <c r="L60" s="85"/>
      <c r="M60" s="86"/>
      <c r="N60" s="86"/>
    </row>
    <row r="61" spans="1:16" s="30" customFormat="1" ht="36.75" customHeight="1">
      <c r="A61" s="98" t="s">
        <v>76</v>
      </c>
      <c r="B61" s="99"/>
      <c r="C61" s="99"/>
      <c r="D61" s="95" t="s">
        <v>74</v>
      </c>
      <c r="E61" s="100"/>
      <c r="F61" s="25"/>
      <c r="G61" s="25"/>
      <c r="H61" s="25"/>
      <c r="L61" s="85"/>
      <c r="M61" s="86"/>
      <c r="N61" s="86"/>
    </row>
    <row r="62" spans="1:16" s="30" customFormat="1" ht="22.5" customHeight="1">
      <c r="A62" s="106" t="s">
        <v>77</v>
      </c>
      <c r="B62" s="107"/>
      <c r="C62" s="107"/>
      <c r="D62" s="108">
        <f>(E41-D64)*'[1]% для расчета 2016'!G6/100</f>
        <v>44895.82176008082</v>
      </c>
      <c r="E62" s="109"/>
      <c r="F62" s="25"/>
      <c r="G62" s="25"/>
      <c r="H62" s="25"/>
      <c r="L62" s="85"/>
      <c r="M62" s="86"/>
      <c r="N62" s="86"/>
    </row>
    <row r="63" spans="1:16" s="30" customFormat="1" ht="53.25" customHeight="1">
      <c r="A63" s="98" t="s">
        <v>78</v>
      </c>
      <c r="B63" s="99"/>
      <c r="C63" s="99"/>
      <c r="D63" s="98" t="s">
        <v>79</v>
      </c>
      <c r="E63" s="115"/>
      <c r="F63" s="25"/>
      <c r="G63" s="25"/>
      <c r="H63" s="25"/>
      <c r="L63" s="85"/>
      <c r="M63" s="86"/>
      <c r="N63" s="86"/>
    </row>
    <row r="64" spans="1:16">
      <c r="A64" s="116" t="s">
        <v>80</v>
      </c>
      <c r="B64" s="117"/>
      <c r="C64" s="117"/>
      <c r="D64" s="118">
        <f>D65+D66</f>
        <v>79968.820019999999</v>
      </c>
      <c r="E64" s="119"/>
      <c r="I64" s="2"/>
      <c r="J64" s="2"/>
      <c r="K64" s="2"/>
      <c r="L64" s="120"/>
      <c r="M64" s="121"/>
      <c r="N64" s="121"/>
      <c r="O64" s="2"/>
      <c r="P64" s="2"/>
    </row>
    <row r="65" spans="1:16" s="30" customFormat="1" ht="39.75" customHeight="1">
      <c r="A65" s="98" t="s">
        <v>81</v>
      </c>
      <c r="B65" s="99"/>
      <c r="C65" s="99"/>
      <c r="D65" s="122">
        <f>(C23+C24+C25+C26)*1.8%</f>
        <v>16849.355939999998</v>
      </c>
      <c r="E65" s="123" t="s">
        <v>82</v>
      </c>
      <c r="F65" s="25"/>
      <c r="G65" s="25"/>
      <c r="H65" s="25"/>
      <c r="L65" s="85"/>
      <c r="M65" s="86"/>
      <c r="N65" s="86"/>
    </row>
    <row r="66" spans="1:16" s="30" customFormat="1" ht="83.25" customHeight="1" thickBot="1">
      <c r="A66" s="124" t="s">
        <v>83</v>
      </c>
      <c r="B66" s="125"/>
      <c r="C66" s="125"/>
      <c r="D66" s="122">
        <f>B26*0.982</f>
        <v>63119.464079999998</v>
      </c>
      <c r="E66" s="126" t="s">
        <v>84</v>
      </c>
      <c r="F66" s="25"/>
      <c r="G66" s="25"/>
      <c r="H66" s="25"/>
      <c r="L66" s="85"/>
      <c r="M66" s="86"/>
      <c r="N66" s="86"/>
    </row>
    <row r="67" spans="1:16" s="30" customFormat="1">
      <c r="A67" s="48"/>
      <c r="B67" s="48"/>
      <c r="C67" s="127"/>
      <c r="D67" s="25"/>
      <c r="E67" s="25"/>
      <c r="F67" s="25"/>
      <c r="G67" s="25"/>
      <c r="H67" s="25"/>
      <c r="I67" s="27"/>
      <c r="J67" s="27"/>
      <c r="K67" s="27"/>
      <c r="L67" s="28"/>
      <c r="M67" s="29"/>
      <c r="N67" s="29"/>
      <c r="O67" s="27"/>
      <c r="P67" s="27"/>
    </row>
    <row r="68" spans="1:16" s="30" customFormat="1">
      <c r="A68" s="128" t="s">
        <v>85</v>
      </c>
      <c r="B68" s="128"/>
      <c r="C68" s="128"/>
      <c r="D68" s="128"/>
      <c r="E68" s="128"/>
      <c r="F68" s="128"/>
      <c r="G68" s="25"/>
      <c r="H68" s="25"/>
      <c r="I68" s="26"/>
      <c r="J68" s="27"/>
      <c r="K68" s="27"/>
      <c r="L68" s="28"/>
      <c r="M68" s="29"/>
      <c r="N68" s="29"/>
      <c r="O68" s="27"/>
      <c r="P68" s="27"/>
    </row>
    <row r="69" spans="1:16" s="30" customFormat="1" ht="17.25" thickBot="1">
      <c r="A69" s="25"/>
      <c r="B69" s="25"/>
      <c r="C69" s="25"/>
      <c r="D69" s="25"/>
      <c r="E69" s="25"/>
      <c r="F69" s="25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 ht="33.75" thickBot="1">
      <c r="A70" s="129" t="s">
        <v>50</v>
      </c>
      <c r="B70" s="130"/>
      <c r="C70" s="58" t="s">
        <v>86</v>
      </c>
      <c r="D70" s="58" t="s">
        <v>87</v>
      </c>
      <c r="E70" s="130" t="s">
        <v>52</v>
      </c>
      <c r="F70" s="131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17.25" thickBot="1">
      <c r="A71" s="132" t="s">
        <v>88</v>
      </c>
      <c r="B71" s="133"/>
      <c r="C71" s="23" t="s">
        <v>89</v>
      </c>
      <c r="D71" s="134">
        <v>3671.8</v>
      </c>
      <c r="E71" s="135" t="s">
        <v>90</v>
      </c>
      <c r="F71" s="136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56" customFormat="1" ht="17.25" thickBot="1">
      <c r="A72" s="137" t="s">
        <v>46</v>
      </c>
      <c r="B72" s="138"/>
      <c r="C72" s="139"/>
      <c r="D72" s="140">
        <v>3671.8</v>
      </c>
      <c r="E72" s="141"/>
      <c r="F72" s="142"/>
      <c r="G72" s="51"/>
      <c r="H72" s="51"/>
      <c r="I72" s="52"/>
      <c r="J72" s="53"/>
      <c r="K72" s="53"/>
      <c r="L72" s="54"/>
      <c r="M72" s="55"/>
      <c r="N72" s="55"/>
      <c r="O72" s="53"/>
      <c r="P72" s="53"/>
    </row>
    <row r="73" spans="1:16" s="30" customFormat="1">
      <c r="A73" s="25"/>
      <c r="B73" s="25"/>
      <c r="C73" s="25"/>
      <c r="D73" s="25"/>
      <c r="E73" s="25"/>
      <c r="F73" s="25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>
      <c r="A74" s="128" t="s">
        <v>91</v>
      </c>
      <c r="B74" s="128"/>
      <c r="C74" s="128"/>
      <c r="D74" s="128"/>
      <c r="E74" s="128"/>
      <c r="F74" s="128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 ht="17.25" thickBot="1">
      <c r="A75" s="25"/>
      <c r="B75" s="25"/>
      <c r="C75" s="25"/>
      <c r="D75" s="25"/>
      <c r="E75" s="25"/>
      <c r="F75" s="25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 ht="33.75" thickBot="1">
      <c r="A76" s="143" t="s">
        <v>50</v>
      </c>
      <c r="B76" s="144"/>
      <c r="C76" s="145" t="s">
        <v>86</v>
      </c>
      <c r="D76" s="146" t="s">
        <v>87</v>
      </c>
      <c r="E76" s="147" t="s">
        <v>52</v>
      </c>
      <c r="F76" s="148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7.25" thickBot="1">
      <c r="A77" s="149" t="s">
        <v>92</v>
      </c>
      <c r="B77" s="150"/>
      <c r="C77" s="151"/>
      <c r="D77" s="37">
        <v>0</v>
      </c>
      <c r="E77" s="149"/>
      <c r="F77" s="150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56" customFormat="1" ht="17.25" thickBot="1">
      <c r="A78" s="137" t="s">
        <v>46</v>
      </c>
      <c r="B78" s="138"/>
      <c r="C78" s="139"/>
      <c r="D78" s="152">
        <f>SUM(D77)</f>
        <v>0</v>
      </c>
      <c r="E78" s="141"/>
      <c r="F78" s="142"/>
      <c r="G78" s="51"/>
      <c r="H78" s="51"/>
      <c r="I78" s="52"/>
      <c r="J78" s="53"/>
      <c r="K78" s="53"/>
      <c r="L78" s="54"/>
      <c r="M78" s="55"/>
      <c r="N78" s="55"/>
      <c r="O78" s="53"/>
      <c r="P78" s="53"/>
    </row>
    <row r="79" spans="1:16" s="30" customFormat="1">
      <c r="A79" s="25"/>
      <c r="B79" s="25"/>
      <c r="C79" s="25"/>
      <c r="D79" s="153"/>
      <c r="E79" s="25"/>
      <c r="F79" s="25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>
      <c r="A80" s="128" t="s">
        <v>93</v>
      </c>
      <c r="B80" s="128"/>
      <c r="C80" s="128"/>
      <c r="D80" s="128"/>
      <c r="E80" s="128"/>
      <c r="F80" s="128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25"/>
      <c r="B81" s="25"/>
      <c r="C81" s="25"/>
      <c r="D81" s="25"/>
      <c r="E81" s="25" t="s">
        <v>87</v>
      </c>
      <c r="F81" s="25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>
      <c r="A82" s="50" t="s">
        <v>94</v>
      </c>
      <c r="B82" s="50"/>
      <c r="C82" s="25"/>
      <c r="D82" s="25"/>
      <c r="E82" s="25"/>
      <c r="F82" s="25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50" t="s">
        <v>95</v>
      </c>
      <c r="B83" s="50"/>
      <c r="C83" s="25"/>
      <c r="D83" s="25"/>
      <c r="E83" s="49">
        <f>D66</f>
        <v>63119.464079999998</v>
      </c>
      <c r="F83" s="25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154" t="s">
        <v>96</v>
      </c>
      <c r="B84" s="154"/>
      <c r="C84" s="25"/>
      <c r="D84" s="25"/>
      <c r="E84" s="49">
        <f>C35*0.1</f>
        <v>864.05400000000009</v>
      </c>
      <c r="F84" s="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25"/>
      <c r="B85" s="25"/>
      <c r="C85" s="25"/>
      <c r="D85" s="25"/>
      <c r="E85" s="25"/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25"/>
      <c r="B86" s="25"/>
      <c r="C86" s="25"/>
      <c r="D86" s="25"/>
      <c r="E86" s="25"/>
      <c r="F86" s="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25"/>
      <c r="B87" s="25"/>
      <c r="C87" s="25"/>
      <c r="D87" s="25"/>
      <c r="E87" s="25"/>
      <c r="F87" s="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50" t="s">
        <v>97</v>
      </c>
      <c r="B88" s="50"/>
      <c r="C88" s="50"/>
      <c r="E88" s="25"/>
      <c r="F88" s="25" t="s">
        <v>98</v>
      </c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25"/>
      <c r="B89" s="25"/>
      <c r="C89" s="25"/>
      <c r="D89" s="25"/>
      <c r="E89" s="25"/>
      <c r="F89" s="25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25"/>
      <c r="B90" s="25"/>
      <c r="C90" s="25"/>
      <c r="D90" s="25"/>
      <c r="E90" s="25"/>
      <c r="F90" s="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25"/>
      <c r="B91" s="25"/>
      <c r="C91" s="25"/>
      <c r="D91" s="25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 t="s">
        <v>99</v>
      </c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/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25" t="s">
        <v>100</v>
      </c>
      <c r="B94" s="25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/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9:16" s="30" customFormat="1">
      <c r="I161" s="27"/>
      <c r="J161" s="27"/>
      <c r="K161" s="27"/>
      <c r="L161" s="28"/>
      <c r="M161" s="29"/>
      <c r="N161" s="29"/>
      <c r="O161" s="27"/>
      <c r="P161" s="27"/>
    </row>
    <row r="162" spans="9:16" s="30" customFormat="1">
      <c r="I162" s="27"/>
      <c r="J162" s="27"/>
      <c r="K162" s="27"/>
      <c r="L162" s="28"/>
      <c r="M162" s="29"/>
      <c r="N162" s="29"/>
      <c r="O162" s="27"/>
      <c r="P162" s="27"/>
    </row>
    <row r="163" spans="9:16" s="30" customFormat="1">
      <c r="I163" s="27"/>
      <c r="J163" s="27"/>
      <c r="K163" s="27"/>
      <c r="L163" s="28"/>
      <c r="M163" s="29"/>
      <c r="N163" s="29"/>
      <c r="O163" s="27"/>
      <c r="P163" s="27"/>
    </row>
    <row r="164" spans="9:16" s="30" customFormat="1">
      <c r="I164" s="27"/>
      <c r="J164" s="27"/>
      <c r="K164" s="27"/>
      <c r="L164" s="28"/>
      <c r="M164" s="29"/>
      <c r="N164" s="29"/>
      <c r="O164" s="27"/>
      <c r="P164" s="27"/>
    </row>
    <row r="165" spans="9:16" s="30" customFormat="1">
      <c r="I165" s="27"/>
      <c r="J165" s="27"/>
      <c r="K165" s="27"/>
      <c r="L165" s="28"/>
      <c r="M165" s="29"/>
      <c r="N165" s="29"/>
      <c r="O165" s="27"/>
      <c r="P165" s="27"/>
    </row>
    <row r="166" spans="9:16" s="30" customFormat="1">
      <c r="I166" s="27"/>
      <c r="J166" s="27"/>
      <c r="K166" s="27"/>
      <c r="L166" s="28"/>
      <c r="M166" s="29"/>
      <c r="N166" s="29"/>
      <c r="O166" s="27"/>
      <c r="P166" s="27"/>
    </row>
    <row r="167" spans="9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9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9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9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9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9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9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9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9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9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</sheetData>
  <mergeCells count="8260">
    <mergeCell ref="A83:B83"/>
    <mergeCell ref="A88:C88"/>
    <mergeCell ref="A77:B77"/>
    <mergeCell ref="E77:F77"/>
    <mergeCell ref="A78:B78"/>
    <mergeCell ref="E78:F78"/>
    <mergeCell ref="A80:F80"/>
    <mergeCell ref="A82:B82"/>
    <mergeCell ref="A71:B71"/>
    <mergeCell ref="A72:B72"/>
    <mergeCell ref="E72:F72"/>
    <mergeCell ref="A74:F74"/>
    <mergeCell ref="A76:B76"/>
    <mergeCell ref="E76:F76"/>
    <mergeCell ref="A64:C64"/>
    <mergeCell ref="D64:E64"/>
    <mergeCell ref="A65:C65"/>
    <mergeCell ref="A66:C66"/>
    <mergeCell ref="A68:F68"/>
    <mergeCell ref="A70:B70"/>
    <mergeCell ref="E70:F70"/>
    <mergeCell ref="A61:C61"/>
    <mergeCell ref="D61:E61"/>
    <mergeCell ref="A62:C62"/>
    <mergeCell ref="D62:E62"/>
    <mergeCell ref="A63:C63"/>
    <mergeCell ref="D63:E63"/>
    <mergeCell ref="A57:C58"/>
    <mergeCell ref="D57:E58"/>
    <mergeCell ref="A59:C59"/>
    <mergeCell ref="D59:E59"/>
    <mergeCell ref="A60:C60"/>
    <mergeCell ref="D60:E60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29:G29"/>
    <mergeCell ref="A37:G37"/>
    <mergeCell ref="A39:E39"/>
    <mergeCell ref="A43:C43"/>
    <mergeCell ref="A44:C44"/>
    <mergeCell ref="D44:E44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0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Залом 5_4 кат</vt:lpstr>
      <vt:lpstr>'Залом 5_4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2017-03-27T07:22:03Z</dcterms:created>
  <dcterms:modified xsi:type="dcterms:W3CDTF">2017-03-27T07:22:27Z</dcterms:modified>
</cp:coreProperties>
</file>